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6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DCE" lockStructure="1"/>
  <bookViews>
    <workbookView xWindow="-28920" yWindow="-120" windowWidth="29040" windowHeight="15840" tabRatio="729"/>
  </bookViews>
  <sheets>
    <sheet name="Front Page" sheetId="5" r:id="rId1"/>
    <sheet name="RAG Ratings" sheetId="15" r:id="rId2"/>
    <sheet name="Q1 ADULTS" sheetId="37" r:id="rId3"/>
    <sheet name="Q1 PAEDS" sheetId="38" r:id="rId4"/>
    <sheet name="Q1 Graphs" sheetId="43" r:id="rId5"/>
    <sheet name="Q2 ADULTS" sheetId="35" state="hidden" r:id="rId6"/>
    <sheet name="Q2 PAEDS" sheetId="36" state="hidden" r:id="rId7"/>
    <sheet name="Q2 Graphs" sheetId="42" state="hidden" r:id="rId8"/>
    <sheet name="Q3 ADULTS" sheetId="27" state="hidden" r:id="rId9"/>
    <sheet name="Q3 PAEDS" sheetId="26" state="hidden" r:id="rId10"/>
    <sheet name="Q3 Graphs" sheetId="32" state="hidden" r:id="rId11"/>
    <sheet name="Q4 PAEDS" sheetId="33" state="hidden" r:id="rId12"/>
    <sheet name="Q4 ADULTS" sheetId="34" state="hidden" r:id="rId13"/>
    <sheet name="Q4 Graphs" sheetId="40" state="hidden" r:id="rId14"/>
    <sheet name="Y2D Adult OP" sheetId="2" r:id="rId15"/>
    <sheet name="Y2D Paeds OP" sheetId="6" r:id="rId16"/>
    <sheet name="Data" sheetId="4" state="hidden" r:id="rId17"/>
    <sheet name="Graph data Q1" sheetId="44" state="hidden" r:id="rId18"/>
    <sheet name="Graph data Q2" sheetId="41" state="hidden" r:id="rId19"/>
    <sheet name="Graph data Q3" sheetId="29" state="hidden" r:id="rId20"/>
    <sheet name="Graph data Q4" sheetId="39" state="hidden" r:id="rId21"/>
    <sheet name="Graph data Y2D" sheetId="30" state="hidden" r:id="rId22"/>
    <sheet name="Control" sheetId="3" state="hidden" r:id="rId23"/>
  </sheets>
  <definedNames>
    <definedName name="_xlnm._FilterDatabase" localSheetId="2" hidden="1">'Q1 ADULTS'!$B$5:$AA$25</definedName>
    <definedName name="_xlnm._FilterDatabase" localSheetId="3" hidden="1">'Q1 PAEDS'!$B$5:$AA$25</definedName>
    <definedName name="_xlnm._FilterDatabase" localSheetId="5" hidden="1">'Q2 ADULTS'!$B$5:$AA$25</definedName>
    <definedName name="_xlnm._FilterDatabase" localSheetId="6" hidden="1">'Q2 PAEDS'!$B$5:$AA$25</definedName>
    <definedName name="_xlnm._FilterDatabase" localSheetId="8" hidden="1">'Q3 ADULTS'!$B$5:$AA$25</definedName>
    <definedName name="_xlnm._FilterDatabase" localSheetId="9" hidden="1">'Q3 PAEDS'!$B$5:$AA$25</definedName>
    <definedName name="_xlnm._FilterDatabase" localSheetId="12" hidden="1">'Q4 ADULTS'!$B$5:$AA$25</definedName>
    <definedName name="_xlnm._FilterDatabase" localSheetId="11" hidden="1">'Q4 PAEDS'!$B$5:$AA$25</definedName>
    <definedName name="Q1_Adult">Data!$A$3:$V$24</definedName>
    <definedName name="Q1_Paeds">Data!$A$28:$V$50</definedName>
    <definedName name="Q2_Adult">Data!$A$56:$V$77</definedName>
    <definedName name="Q2_Paeds">Data!$A$81:$V$103</definedName>
    <definedName name="Q3_Adults">Data!$A$108:$V$129</definedName>
    <definedName name="Q3_Paeds">Data!$A$133:$V$155</definedName>
    <definedName name="Q4_Adults">Data!$A$161:$V$182</definedName>
    <definedName name="Q4_Paeds">Data!$A$186:$V$208</definedName>
    <definedName name="Table1">Data!$A$3:$V$50</definedName>
    <definedName name="Table2">Data!$A$156:$V$177</definedName>
    <definedName name="Table3">Data!$A$182:$V$202</definedName>
    <definedName name="Table4">Data!$A$207:$V$212</definedName>
    <definedName name="Table5">Data!$A$215:$V$237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44" l="1"/>
  <c r="D76" i="44"/>
  <c r="C76" i="44"/>
  <c r="L75" i="44"/>
  <c r="K75" i="44"/>
  <c r="J75" i="44"/>
  <c r="E75" i="44"/>
  <c r="D75" i="44"/>
  <c r="C75" i="44"/>
  <c r="L74" i="44"/>
  <c r="K74" i="44"/>
  <c r="J74" i="44"/>
  <c r="E74" i="44"/>
  <c r="D74" i="44"/>
  <c r="C74" i="44"/>
  <c r="L73" i="44"/>
  <c r="K73" i="44"/>
  <c r="J73" i="44"/>
  <c r="E73" i="44"/>
  <c r="D73" i="44"/>
  <c r="C73" i="44"/>
  <c r="L72" i="44"/>
  <c r="K72" i="44"/>
  <c r="J72" i="44"/>
  <c r="E72" i="44"/>
  <c r="D72" i="44"/>
  <c r="C72" i="44"/>
  <c r="L71" i="44"/>
  <c r="K71" i="44"/>
  <c r="J71" i="44"/>
  <c r="E71" i="44"/>
  <c r="D71" i="44"/>
  <c r="C71" i="44"/>
  <c r="L70" i="44"/>
  <c r="K70" i="44"/>
  <c r="J70" i="44"/>
  <c r="E70" i="44"/>
  <c r="D70" i="44"/>
  <c r="C70" i="44"/>
  <c r="L69" i="44"/>
  <c r="K69" i="44"/>
  <c r="J69" i="44"/>
  <c r="E69" i="44"/>
  <c r="D69" i="44"/>
  <c r="C69" i="44"/>
  <c r="L68" i="44"/>
  <c r="K68" i="44"/>
  <c r="J68" i="44"/>
  <c r="E68" i="44"/>
  <c r="D68" i="44"/>
  <c r="C68" i="44"/>
  <c r="L67" i="44"/>
  <c r="K67" i="44"/>
  <c r="J67" i="44"/>
  <c r="E67" i="44"/>
  <c r="D67" i="44"/>
  <c r="C67" i="44"/>
  <c r="L66" i="44"/>
  <c r="K66" i="44"/>
  <c r="J66" i="44"/>
  <c r="E66" i="44"/>
  <c r="D66" i="44"/>
  <c r="C66" i="44"/>
  <c r="L65" i="44"/>
  <c r="K65" i="44"/>
  <c r="J65" i="44"/>
  <c r="E65" i="44"/>
  <c r="D65" i="44"/>
  <c r="C65" i="44"/>
  <c r="L64" i="44"/>
  <c r="K64" i="44"/>
  <c r="J64" i="44"/>
  <c r="E64" i="44"/>
  <c r="D64" i="44"/>
  <c r="C64" i="44"/>
  <c r="L63" i="44"/>
  <c r="K63" i="44"/>
  <c r="J63" i="44"/>
  <c r="E63" i="44"/>
  <c r="D63" i="44"/>
  <c r="C63" i="44"/>
  <c r="L62" i="44"/>
  <c r="K62" i="44"/>
  <c r="J62" i="44"/>
  <c r="E62" i="44"/>
  <c r="D62" i="44"/>
  <c r="C62" i="44"/>
  <c r="L61" i="44"/>
  <c r="K61" i="44"/>
  <c r="J61" i="44"/>
  <c r="E61" i="44"/>
  <c r="D61" i="44"/>
  <c r="C61" i="44"/>
  <c r="L60" i="44"/>
  <c r="K60" i="44"/>
  <c r="J60" i="44"/>
  <c r="E60" i="44"/>
  <c r="D60" i="44"/>
  <c r="C60" i="44"/>
  <c r="L59" i="44"/>
  <c r="K59" i="44"/>
  <c r="J59" i="44"/>
  <c r="E59" i="44"/>
  <c r="D59" i="44"/>
  <c r="C59" i="44"/>
  <c r="L58" i="44"/>
  <c r="K58" i="44"/>
  <c r="J58" i="44"/>
  <c r="E58" i="44"/>
  <c r="D58" i="44"/>
  <c r="C58" i="44"/>
  <c r="E54" i="44"/>
  <c r="D54" i="44"/>
  <c r="C54" i="44"/>
  <c r="L53" i="44"/>
  <c r="K53" i="44"/>
  <c r="J53" i="44"/>
  <c r="E53" i="44"/>
  <c r="D53" i="44"/>
  <c r="C53" i="44"/>
  <c r="L52" i="44"/>
  <c r="K52" i="44"/>
  <c r="J52" i="44"/>
  <c r="E52" i="44"/>
  <c r="D52" i="44"/>
  <c r="C52" i="44"/>
  <c r="L51" i="44"/>
  <c r="K51" i="44"/>
  <c r="J51" i="44"/>
  <c r="E51" i="44"/>
  <c r="D51" i="44"/>
  <c r="C51" i="44"/>
  <c r="L50" i="44"/>
  <c r="K50" i="44"/>
  <c r="J50" i="44"/>
  <c r="E50" i="44"/>
  <c r="D50" i="44"/>
  <c r="C50" i="44"/>
  <c r="L49" i="44"/>
  <c r="K49" i="44"/>
  <c r="J49" i="44"/>
  <c r="E49" i="44"/>
  <c r="D49" i="44"/>
  <c r="C49" i="44"/>
  <c r="L48" i="44"/>
  <c r="K48" i="44"/>
  <c r="J48" i="44"/>
  <c r="E48" i="44"/>
  <c r="D48" i="44"/>
  <c r="C48" i="44"/>
  <c r="L47" i="44"/>
  <c r="K47" i="44"/>
  <c r="J47" i="44"/>
  <c r="E47" i="44"/>
  <c r="D47" i="44"/>
  <c r="C47" i="44"/>
  <c r="L46" i="44"/>
  <c r="K46" i="44"/>
  <c r="J46" i="44"/>
  <c r="E46" i="44"/>
  <c r="D46" i="44"/>
  <c r="C46" i="44"/>
  <c r="L45" i="44"/>
  <c r="K45" i="44"/>
  <c r="J45" i="44"/>
  <c r="E45" i="44"/>
  <c r="D45" i="44"/>
  <c r="C45" i="44"/>
  <c r="L44" i="44"/>
  <c r="K44" i="44"/>
  <c r="J44" i="44"/>
  <c r="E44" i="44"/>
  <c r="D44" i="44"/>
  <c r="C44" i="44"/>
  <c r="L43" i="44"/>
  <c r="K43" i="44"/>
  <c r="J43" i="44"/>
  <c r="E43" i="44"/>
  <c r="D43" i="44"/>
  <c r="C43" i="44"/>
  <c r="L42" i="44"/>
  <c r="K42" i="44"/>
  <c r="J42" i="44"/>
  <c r="E42" i="44"/>
  <c r="D42" i="44"/>
  <c r="C42" i="44"/>
  <c r="L41" i="44"/>
  <c r="K41" i="44"/>
  <c r="J41" i="44"/>
  <c r="E41" i="44"/>
  <c r="D41" i="44"/>
  <c r="C41" i="44"/>
  <c r="L40" i="44"/>
  <c r="K40" i="44"/>
  <c r="J40" i="44"/>
  <c r="E40" i="44"/>
  <c r="D40" i="44"/>
  <c r="C40" i="44"/>
  <c r="L39" i="44"/>
  <c r="K39" i="44"/>
  <c r="J39" i="44"/>
  <c r="E39" i="44"/>
  <c r="D39" i="44"/>
  <c r="C39" i="44"/>
  <c r="L38" i="44"/>
  <c r="K38" i="44"/>
  <c r="J38" i="44"/>
  <c r="E38" i="44"/>
  <c r="D38" i="44"/>
  <c r="C38" i="44"/>
  <c r="L37" i="44"/>
  <c r="K37" i="44"/>
  <c r="J37" i="44"/>
  <c r="E37" i="44"/>
  <c r="D37" i="44"/>
  <c r="C37" i="44"/>
  <c r="L36" i="44"/>
  <c r="K36" i="44"/>
  <c r="J36" i="44"/>
  <c r="E36" i="44"/>
  <c r="D36" i="44"/>
  <c r="C36" i="44"/>
  <c r="J27" i="44"/>
  <c r="I27" i="44"/>
  <c r="J28" i="44"/>
  <c r="I28" i="44"/>
  <c r="K28" i="44" s="1"/>
  <c r="D27" i="44"/>
  <c r="C27" i="44"/>
  <c r="E27" i="44" s="1"/>
  <c r="J26" i="44"/>
  <c r="I26" i="44"/>
  <c r="K26" i="44" s="1"/>
  <c r="D23" i="44"/>
  <c r="C23" i="44"/>
  <c r="J24" i="44"/>
  <c r="I24" i="44"/>
  <c r="K24" i="44" s="1"/>
  <c r="D26" i="44"/>
  <c r="C26" i="44"/>
  <c r="E26" i="44" s="1"/>
  <c r="J23" i="44"/>
  <c r="I23" i="44"/>
  <c r="K23" i="44" s="1"/>
  <c r="D25" i="44"/>
  <c r="C25" i="44"/>
  <c r="J25" i="44"/>
  <c r="I25" i="44"/>
  <c r="K25" i="44" s="1"/>
  <c r="D24" i="44"/>
  <c r="C24" i="44"/>
  <c r="E24" i="44" s="1"/>
  <c r="J22" i="44"/>
  <c r="I22" i="44"/>
  <c r="K22" i="44" s="1"/>
  <c r="D21" i="44"/>
  <c r="C21" i="44"/>
  <c r="J20" i="44"/>
  <c r="I20" i="44"/>
  <c r="K20" i="44" s="1"/>
  <c r="D22" i="44"/>
  <c r="C22" i="44"/>
  <c r="E22" i="44" s="1"/>
  <c r="J21" i="44"/>
  <c r="I21" i="44"/>
  <c r="K21" i="44" s="1"/>
  <c r="D20" i="44"/>
  <c r="C20" i="44"/>
  <c r="E20" i="44" s="1"/>
  <c r="J18" i="44"/>
  <c r="I18" i="44"/>
  <c r="K18" i="44" s="1"/>
  <c r="D19" i="44"/>
  <c r="C19" i="44"/>
  <c r="E19" i="44" s="1"/>
  <c r="J19" i="44"/>
  <c r="I19" i="44"/>
  <c r="K19" i="44" s="1"/>
  <c r="D18" i="44"/>
  <c r="C18" i="44"/>
  <c r="E18" i="44" s="1"/>
  <c r="J16" i="44"/>
  <c r="I16" i="44"/>
  <c r="K16" i="44" s="1"/>
  <c r="D17" i="44"/>
  <c r="C17" i="44"/>
  <c r="E17" i="44" s="1"/>
  <c r="J17" i="44"/>
  <c r="I17" i="44"/>
  <c r="K17" i="44" s="1"/>
  <c r="D16" i="44"/>
  <c r="C16" i="44"/>
  <c r="E16" i="44" s="1"/>
  <c r="J15" i="44"/>
  <c r="I15" i="44"/>
  <c r="K15" i="44" s="1"/>
  <c r="D15" i="44"/>
  <c r="C15" i="44"/>
  <c r="E15" i="44" s="1"/>
  <c r="J14" i="44"/>
  <c r="I14" i="44"/>
  <c r="K14" i="44" s="1"/>
  <c r="D14" i="44"/>
  <c r="C14" i="44"/>
  <c r="E14" i="44" s="1"/>
  <c r="J13" i="44"/>
  <c r="I13" i="44"/>
  <c r="K13" i="44" s="1"/>
  <c r="D13" i="44"/>
  <c r="C13" i="44"/>
  <c r="E13" i="44" s="1"/>
  <c r="J12" i="44"/>
  <c r="I12" i="44"/>
  <c r="K12" i="44" s="1"/>
  <c r="D12" i="44"/>
  <c r="C12" i="44"/>
  <c r="E12" i="44" s="1"/>
  <c r="J11" i="44"/>
  <c r="I11" i="44"/>
  <c r="K11" i="44" s="1"/>
  <c r="D11" i="44"/>
  <c r="C11" i="44"/>
  <c r="E11" i="44" s="1"/>
  <c r="J10" i="44"/>
  <c r="I10" i="44"/>
  <c r="K10" i="44" s="1"/>
  <c r="D10" i="44"/>
  <c r="C10" i="44"/>
  <c r="E10" i="44" s="1"/>
  <c r="E21" i="44" l="1"/>
  <c r="E25" i="44"/>
  <c r="E23" i="44"/>
  <c r="K27" i="44"/>
  <c r="K7" i="30"/>
  <c r="T183" i="4" l="1"/>
  <c r="D11" i="30" l="1"/>
  <c r="C24" i="39" l="1"/>
  <c r="D24" i="39"/>
  <c r="E24" i="39"/>
  <c r="M46" i="39"/>
  <c r="J46" i="39"/>
  <c r="K46" i="39"/>
  <c r="L46" i="39"/>
  <c r="J68" i="39"/>
  <c r="K68" i="39"/>
  <c r="L68" i="39"/>
  <c r="M68" i="39"/>
  <c r="O95" i="39"/>
  <c r="K91" i="39"/>
  <c r="J122" i="39"/>
  <c r="I123" i="39"/>
  <c r="AA23" i="34"/>
  <c r="Z23" i="34"/>
  <c r="Y23" i="34"/>
  <c r="W23" i="34"/>
  <c r="U23" i="34"/>
  <c r="V23" i="34" s="1"/>
  <c r="S23" i="34"/>
  <c r="T23" i="34" s="1"/>
  <c r="Q23" i="34"/>
  <c r="P23" i="34"/>
  <c r="P22" i="34"/>
  <c r="N23" i="34"/>
  <c r="L23" i="34"/>
  <c r="J23" i="34"/>
  <c r="H23" i="34"/>
  <c r="G23" i="34"/>
  <c r="F23" i="34"/>
  <c r="O96" i="44"/>
  <c r="O95" i="44"/>
  <c r="O94" i="44"/>
  <c r="O93" i="44"/>
  <c r="O92" i="44"/>
  <c r="O98" i="44"/>
  <c r="O91" i="44"/>
  <c r="O90" i="44"/>
  <c r="O89" i="44"/>
  <c r="O88" i="44"/>
  <c r="O97" i="44"/>
  <c r="O87" i="44"/>
  <c r="O86" i="44"/>
  <c r="O99" i="44"/>
  <c r="O85" i="44"/>
  <c r="O84" i="44"/>
  <c r="O83" i="44"/>
  <c r="O82" i="44"/>
  <c r="K94" i="44"/>
  <c r="K93" i="44"/>
  <c r="K92" i="44"/>
  <c r="K96" i="44"/>
  <c r="K91" i="44"/>
  <c r="K90" i="44"/>
  <c r="K89" i="44"/>
  <c r="K88" i="44"/>
  <c r="K87" i="44"/>
  <c r="K86" i="44"/>
  <c r="K85" i="44"/>
  <c r="K84" i="44"/>
  <c r="K95" i="44"/>
  <c r="K98" i="44"/>
  <c r="K83" i="44"/>
  <c r="K82" i="44"/>
  <c r="K99" i="44"/>
  <c r="K97" i="44"/>
  <c r="G100" i="44"/>
  <c r="G93" i="44"/>
  <c r="G95" i="44"/>
  <c r="G98" i="44"/>
  <c r="G92" i="44"/>
  <c r="G91" i="44"/>
  <c r="G90" i="44"/>
  <c r="G89" i="44"/>
  <c r="G96" i="44"/>
  <c r="G94" i="44"/>
  <c r="G88" i="44"/>
  <c r="G87" i="44"/>
  <c r="G86" i="44"/>
  <c r="G85" i="44"/>
  <c r="G99" i="44"/>
  <c r="G97" i="44"/>
  <c r="G84" i="44"/>
  <c r="G83" i="44"/>
  <c r="G82" i="44"/>
  <c r="C96" i="44"/>
  <c r="C89" i="44"/>
  <c r="C99" i="44"/>
  <c r="C100" i="44"/>
  <c r="C88" i="44"/>
  <c r="C87" i="44"/>
  <c r="C86" i="44"/>
  <c r="C85" i="44"/>
  <c r="C94" i="44"/>
  <c r="C90" i="44"/>
  <c r="C95" i="44"/>
  <c r="C91" i="44"/>
  <c r="C84" i="44"/>
  <c r="C83" i="44"/>
  <c r="C97" i="44"/>
  <c r="C92" i="44"/>
  <c r="C82" i="44"/>
  <c r="C98" i="44"/>
  <c r="C93" i="44"/>
  <c r="M72" i="44"/>
  <c r="M71" i="44"/>
  <c r="M70" i="44"/>
  <c r="M69" i="44"/>
  <c r="M68" i="44"/>
  <c r="M75" i="44"/>
  <c r="M67" i="44"/>
  <c r="M66" i="44"/>
  <c r="M65" i="44"/>
  <c r="M64" i="44"/>
  <c r="M73" i="44"/>
  <c r="M63" i="44"/>
  <c r="M62" i="44"/>
  <c r="M74" i="44"/>
  <c r="M61" i="44"/>
  <c r="M60" i="44"/>
  <c r="M59" i="44"/>
  <c r="M58" i="44"/>
  <c r="M47" i="44"/>
  <c r="M51" i="44"/>
  <c r="M46" i="44"/>
  <c r="M45" i="44"/>
  <c r="M44" i="44"/>
  <c r="M43" i="44"/>
  <c r="M42" i="44"/>
  <c r="M41" i="44"/>
  <c r="M40" i="44"/>
  <c r="M39" i="44"/>
  <c r="M49" i="44"/>
  <c r="M38" i="44"/>
  <c r="M53" i="44"/>
  <c r="M48" i="44"/>
  <c r="M37" i="44"/>
  <c r="M36" i="44"/>
  <c r="M52" i="44"/>
  <c r="M50" i="44"/>
  <c r="F72" i="44"/>
  <c r="F66" i="44"/>
  <c r="F71" i="44"/>
  <c r="F69" i="44"/>
  <c r="F67" i="44"/>
  <c r="F70" i="44"/>
  <c r="F65" i="44"/>
  <c r="F64" i="44"/>
  <c r="F63" i="44"/>
  <c r="F74" i="44"/>
  <c r="F75" i="44"/>
  <c r="F73" i="44"/>
  <c r="F62" i="44"/>
  <c r="F61" i="44"/>
  <c r="F76" i="44"/>
  <c r="F68" i="44"/>
  <c r="F60" i="44"/>
  <c r="F59" i="44"/>
  <c r="F58" i="44"/>
  <c r="F46" i="44"/>
  <c r="F42" i="44"/>
  <c r="F50" i="44"/>
  <c r="F47" i="44"/>
  <c r="F45" i="44"/>
  <c r="F48" i="44"/>
  <c r="F41" i="44"/>
  <c r="F40" i="44"/>
  <c r="F39" i="44"/>
  <c r="F44" i="44"/>
  <c r="F52" i="44"/>
  <c r="F38" i="44"/>
  <c r="F49" i="44"/>
  <c r="F37" i="44"/>
  <c r="F51" i="44"/>
  <c r="F43" i="44"/>
  <c r="F36" i="44"/>
  <c r="F53" i="44"/>
  <c r="F54" i="44"/>
  <c r="J147" i="44"/>
  <c r="I147" i="44"/>
  <c r="G147" i="44"/>
  <c r="F147" i="44"/>
  <c r="E147" i="44"/>
  <c r="D129" i="44"/>
  <c r="C133" i="44"/>
  <c r="J146" i="44"/>
  <c r="I146" i="44"/>
  <c r="H146" i="44"/>
  <c r="G146" i="44"/>
  <c r="F146" i="44"/>
  <c r="E146" i="44"/>
  <c r="D147" i="44"/>
  <c r="C147" i="44"/>
  <c r="J145" i="44"/>
  <c r="I145" i="44"/>
  <c r="H145" i="44"/>
  <c r="G145" i="44"/>
  <c r="F145" i="44"/>
  <c r="E145" i="44"/>
  <c r="D134" i="44"/>
  <c r="C130" i="44"/>
  <c r="J144" i="44"/>
  <c r="I144" i="44"/>
  <c r="H144" i="44"/>
  <c r="G144" i="44"/>
  <c r="F144" i="44"/>
  <c r="E144" i="44"/>
  <c r="D132" i="44"/>
  <c r="C129" i="44"/>
  <c r="J143" i="44"/>
  <c r="I143" i="44"/>
  <c r="H143" i="44"/>
  <c r="G143" i="44"/>
  <c r="F143" i="44"/>
  <c r="E143" i="44"/>
  <c r="D146" i="44"/>
  <c r="C146" i="44"/>
  <c r="J142" i="44"/>
  <c r="I142" i="44"/>
  <c r="H142" i="44"/>
  <c r="G142" i="44"/>
  <c r="F142" i="44"/>
  <c r="E142" i="44"/>
  <c r="D145" i="44"/>
  <c r="C145" i="44"/>
  <c r="J141" i="44"/>
  <c r="I141" i="44"/>
  <c r="H141" i="44"/>
  <c r="G141" i="44"/>
  <c r="F141" i="44"/>
  <c r="E141" i="44"/>
  <c r="D144" i="44"/>
  <c r="C144" i="44"/>
  <c r="J140" i="44"/>
  <c r="I140" i="44"/>
  <c r="H140" i="44"/>
  <c r="G140" i="44"/>
  <c r="F140" i="44"/>
  <c r="E140" i="44"/>
  <c r="D143" i="44"/>
  <c r="C143" i="44"/>
  <c r="J139" i="44"/>
  <c r="I139" i="44"/>
  <c r="H139" i="44"/>
  <c r="G139" i="44"/>
  <c r="F139" i="44"/>
  <c r="E139" i="44"/>
  <c r="D133" i="44"/>
  <c r="C135" i="44"/>
  <c r="J138" i="44"/>
  <c r="I138" i="44"/>
  <c r="H138" i="44"/>
  <c r="G138" i="44"/>
  <c r="F138" i="44"/>
  <c r="E138" i="44"/>
  <c r="D135" i="44"/>
  <c r="C139" i="44"/>
  <c r="J137" i="44"/>
  <c r="I137" i="44"/>
  <c r="H137" i="44"/>
  <c r="G137" i="44"/>
  <c r="F137" i="44"/>
  <c r="E137" i="44"/>
  <c r="D142" i="44"/>
  <c r="C134" i="44"/>
  <c r="J136" i="44"/>
  <c r="I136" i="44"/>
  <c r="G136" i="44"/>
  <c r="F136" i="44"/>
  <c r="E136" i="44"/>
  <c r="D141" i="44"/>
  <c r="C138" i="44"/>
  <c r="J135" i="44"/>
  <c r="I135" i="44"/>
  <c r="G135" i="44"/>
  <c r="F135" i="44"/>
  <c r="E135" i="44"/>
  <c r="D140" i="44"/>
  <c r="C142" i="44"/>
  <c r="J134" i="44"/>
  <c r="I134" i="44"/>
  <c r="H134" i="44"/>
  <c r="G134" i="44"/>
  <c r="F134" i="44"/>
  <c r="E134" i="44"/>
  <c r="D139" i="44"/>
  <c r="C141" i="44"/>
  <c r="J133" i="44"/>
  <c r="I133" i="44"/>
  <c r="H133" i="44"/>
  <c r="G133" i="44"/>
  <c r="F133" i="44"/>
  <c r="E133" i="44"/>
  <c r="D130" i="44"/>
  <c r="C132" i="44"/>
  <c r="J132" i="44"/>
  <c r="I132" i="44"/>
  <c r="H132" i="44"/>
  <c r="G132" i="44"/>
  <c r="F132" i="44"/>
  <c r="E132" i="44"/>
  <c r="D131" i="44"/>
  <c r="C137" i="44"/>
  <c r="J131" i="44"/>
  <c r="I131" i="44"/>
  <c r="H131" i="44"/>
  <c r="G131" i="44"/>
  <c r="F131" i="44"/>
  <c r="E131" i="44"/>
  <c r="D138" i="44"/>
  <c r="C140" i="44"/>
  <c r="J130" i="44"/>
  <c r="I130" i="44"/>
  <c r="H130" i="44"/>
  <c r="G130" i="44"/>
  <c r="F130" i="44"/>
  <c r="E130" i="44"/>
  <c r="D137" i="44"/>
  <c r="C131" i="44"/>
  <c r="J129" i="44"/>
  <c r="I129" i="44"/>
  <c r="H129" i="44"/>
  <c r="G129" i="44"/>
  <c r="F129" i="44"/>
  <c r="E129" i="44"/>
  <c r="D136" i="44"/>
  <c r="C136" i="44"/>
  <c r="H125" i="44"/>
  <c r="G125" i="44"/>
  <c r="J124" i="44"/>
  <c r="I124" i="44"/>
  <c r="H124" i="44"/>
  <c r="G124" i="44"/>
  <c r="F124" i="44"/>
  <c r="E124" i="44"/>
  <c r="D124" i="44"/>
  <c r="C125" i="44"/>
  <c r="J123" i="44"/>
  <c r="I123" i="44"/>
  <c r="H123" i="44"/>
  <c r="G123" i="44"/>
  <c r="F123" i="44"/>
  <c r="E123" i="44"/>
  <c r="D123" i="44"/>
  <c r="C124" i="44"/>
  <c r="J122" i="44"/>
  <c r="I122" i="44"/>
  <c r="H122" i="44"/>
  <c r="G122" i="44"/>
  <c r="F122" i="44"/>
  <c r="E122" i="44"/>
  <c r="D122" i="44"/>
  <c r="C123" i="44"/>
  <c r="J121" i="44"/>
  <c r="I121" i="44"/>
  <c r="H121" i="44"/>
  <c r="G121" i="44"/>
  <c r="F121" i="44"/>
  <c r="E121" i="44"/>
  <c r="D121" i="44"/>
  <c r="C111" i="44"/>
  <c r="J120" i="44"/>
  <c r="I120" i="44"/>
  <c r="H120" i="44"/>
  <c r="G120" i="44"/>
  <c r="F120" i="44"/>
  <c r="E120" i="44"/>
  <c r="D120" i="44"/>
  <c r="C122" i="44"/>
  <c r="J119" i="44"/>
  <c r="I119" i="44"/>
  <c r="H119" i="44"/>
  <c r="G119" i="44"/>
  <c r="F119" i="44"/>
  <c r="E119" i="44"/>
  <c r="D108" i="44"/>
  <c r="C121" i="44"/>
  <c r="J118" i="44"/>
  <c r="I118" i="44"/>
  <c r="H118" i="44"/>
  <c r="G118" i="44"/>
  <c r="F118" i="44"/>
  <c r="E118" i="44"/>
  <c r="D119" i="44"/>
  <c r="C120" i="44"/>
  <c r="J117" i="44"/>
  <c r="I117" i="44"/>
  <c r="H117" i="44"/>
  <c r="G117" i="44"/>
  <c r="F117" i="44"/>
  <c r="E117" i="44"/>
  <c r="D118" i="44"/>
  <c r="C119" i="44"/>
  <c r="J116" i="44"/>
  <c r="I116" i="44"/>
  <c r="H116" i="44"/>
  <c r="G116" i="44"/>
  <c r="F116" i="44"/>
  <c r="E116" i="44"/>
  <c r="D117" i="44"/>
  <c r="C118" i="44"/>
  <c r="J115" i="44"/>
  <c r="I115" i="44"/>
  <c r="H115" i="44"/>
  <c r="G115" i="44"/>
  <c r="F115" i="44"/>
  <c r="E115" i="44"/>
  <c r="D116" i="44"/>
  <c r="C117" i="44"/>
  <c r="J114" i="44"/>
  <c r="I114" i="44"/>
  <c r="H114" i="44"/>
  <c r="G114" i="44"/>
  <c r="F114" i="44"/>
  <c r="E114" i="44"/>
  <c r="D109" i="44"/>
  <c r="C116" i="44"/>
  <c r="J113" i="44"/>
  <c r="I113" i="44"/>
  <c r="H113" i="44"/>
  <c r="G113" i="44"/>
  <c r="F113" i="44"/>
  <c r="E113" i="44"/>
  <c r="D115" i="44"/>
  <c r="C115" i="44"/>
  <c r="J112" i="44"/>
  <c r="I112" i="44"/>
  <c r="H112" i="44"/>
  <c r="G112" i="44"/>
  <c r="F112" i="44"/>
  <c r="E112" i="44"/>
  <c r="D114" i="44"/>
  <c r="C112" i="44"/>
  <c r="J111" i="44"/>
  <c r="I111" i="44"/>
  <c r="H111" i="44"/>
  <c r="G111" i="44"/>
  <c r="F111" i="44"/>
  <c r="E111" i="44"/>
  <c r="D107" i="44"/>
  <c r="C108" i="44"/>
  <c r="J110" i="44"/>
  <c r="I110" i="44"/>
  <c r="F110" i="44"/>
  <c r="E110" i="44"/>
  <c r="D113" i="44"/>
  <c r="C114" i="44"/>
  <c r="J109" i="44"/>
  <c r="I109" i="44"/>
  <c r="G109" i="44"/>
  <c r="F109" i="44"/>
  <c r="E109" i="44"/>
  <c r="D112" i="44"/>
  <c r="C113" i="44"/>
  <c r="J108" i="44"/>
  <c r="I108" i="44"/>
  <c r="H108" i="44"/>
  <c r="G108" i="44"/>
  <c r="F108" i="44"/>
  <c r="E108" i="44"/>
  <c r="D111" i="44"/>
  <c r="C107" i="44"/>
  <c r="J107" i="44"/>
  <c r="I107" i="44"/>
  <c r="H107" i="44"/>
  <c r="G107" i="44"/>
  <c r="F107" i="44"/>
  <c r="E107" i="44"/>
  <c r="D110" i="44"/>
  <c r="C109" i="44"/>
  <c r="F106" i="44"/>
  <c r="E106" i="44"/>
  <c r="D106" i="44"/>
  <c r="C106" i="44"/>
  <c r="F100" i="44"/>
  <c r="B96" i="44"/>
  <c r="N96" i="44"/>
  <c r="J94" i="44"/>
  <c r="F93" i="44"/>
  <c r="B89" i="44"/>
  <c r="N95" i="44"/>
  <c r="J93" i="44"/>
  <c r="F95" i="44"/>
  <c r="B99" i="44"/>
  <c r="N94" i="44"/>
  <c r="J92" i="44"/>
  <c r="F98" i="44"/>
  <c r="B100" i="44"/>
  <c r="N93" i="44"/>
  <c r="J96" i="44"/>
  <c r="F92" i="44"/>
  <c r="B88" i="44"/>
  <c r="N92" i="44"/>
  <c r="J91" i="44"/>
  <c r="F91" i="44"/>
  <c r="B87" i="44"/>
  <c r="N98" i="44"/>
  <c r="J90" i="44"/>
  <c r="F90" i="44"/>
  <c r="B86" i="44"/>
  <c r="N91" i="44"/>
  <c r="J89" i="44"/>
  <c r="F89" i="44"/>
  <c r="B85" i="44"/>
  <c r="N90" i="44"/>
  <c r="J88" i="44"/>
  <c r="F96" i="44"/>
  <c r="B94" i="44"/>
  <c r="N89" i="44"/>
  <c r="J87" i="44"/>
  <c r="F94" i="44"/>
  <c r="B90" i="44"/>
  <c r="N88" i="44"/>
  <c r="J86" i="44"/>
  <c r="F88" i="44"/>
  <c r="B95" i="44"/>
  <c r="N97" i="44"/>
  <c r="J85" i="44"/>
  <c r="F87" i="44"/>
  <c r="B91" i="44"/>
  <c r="N87" i="44"/>
  <c r="J84" i="44"/>
  <c r="F86" i="44"/>
  <c r="B84" i="44"/>
  <c r="N86" i="44"/>
  <c r="J95" i="44"/>
  <c r="F85" i="44"/>
  <c r="B83" i="44"/>
  <c r="N99" i="44"/>
  <c r="J98" i="44"/>
  <c r="F99" i="44"/>
  <c r="B97" i="44"/>
  <c r="N85" i="44"/>
  <c r="J83" i="44"/>
  <c r="F97" i="44"/>
  <c r="B92" i="44"/>
  <c r="N84" i="44"/>
  <c r="J82" i="44"/>
  <c r="F84" i="44"/>
  <c r="B82" i="44"/>
  <c r="N83" i="44"/>
  <c r="J99" i="44"/>
  <c r="F83" i="44"/>
  <c r="B98" i="44"/>
  <c r="N82" i="44"/>
  <c r="J97" i="44"/>
  <c r="F82" i="44"/>
  <c r="B93" i="44"/>
  <c r="O81" i="44"/>
  <c r="K81" i="44"/>
  <c r="G81" i="44"/>
  <c r="C81" i="44"/>
  <c r="H24" i="44"/>
  <c r="H14" i="44"/>
  <c r="B20" i="44"/>
  <c r="H23" i="44"/>
  <c r="B19" i="44"/>
  <c r="H20" i="44"/>
  <c r="B27" i="44"/>
  <c r="H26" i="44"/>
  <c r="B18" i="44"/>
  <c r="H27" i="44"/>
  <c r="B17" i="44"/>
  <c r="H13" i="44"/>
  <c r="B26" i="44"/>
  <c r="H12" i="44"/>
  <c r="B16" i="44"/>
  <c r="H22" i="44"/>
  <c r="B15" i="44"/>
  <c r="H17" i="44"/>
  <c r="B14" i="44"/>
  <c r="H25" i="44"/>
  <c r="B13" i="44"/>
  <c r="H16" i="44"/>
  <c r="B21" i="44"/>
  <c r="H19" i="44"/>
  <c r="B12" i="44"/>
  <c r="H11" i="44"/>
  <c r="B25" i="44"/>
  <c r="H21" i="44"/>
  <c r="B23" i="44"/>
  <c r="H18" i="44"/>
  <c r="B11" i="44"/>
  <c r="H10" i="44"/>
  <c r="B10" i="44"/>
  <c r="H15" i="44"/>
  <c r="B22" i="44"/>
  <c r="H28" i="44"/>
  <c r="B24" i="44"/>
  <c r="O99" i="41"/>
  <c r="O98" i="41"/>
  <c r="O97" i="41"/>
  <c r="O96" i="41"/>
  <c r="O95" i="41"/>
  <c r="O94" i="41"/>
  <c r="O93" i="41"/>
  <c r="O92" i="41"/>
  <c r="O91" i="41"/>
  <c r="O90" i="41"/>
  <c r="O89" i="41"/>
  <c r="O88" i="41"/>
  <c r="O87" i="41"/>
  <c r="O86" i="41"/>
  <c r="O85" i="41"/>
  <c r="O84" i="41"/>
  <c r="O83" i="41"/>
  <c r="O82" i="41"/>
  <c r="K99" i="41"/>
  <c r="K98" i="41"/>
  <c r="K97" i="41"/>
  <c r="K96" i="41"/>
  <c r="K95" i="41"/>
  <c r="K94" i="41"/>
  <c r="K93" i="41"/>
  <c r="K92" i="41"/>
  <c r="K91" i="41"/>
  <c r="K90" i="41"/>
  <c r="K89" i="41"/>
  <c r="K88" i="41"/>
  <c r="K87" i="41"/>
  <c r="K86" i="41"/>
  <c r="K85" i="41"/>
  <c r="K84" i="41"/>
  <c r="K83" i="41"/>
  <c r="K82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C100" i="41"/>
  <c r="C99" i="41"/>
  <c r="C98" i="41"/>
  <c r="C97" i="41"/>
  <c r="C96" i="41"/>
  <c r="C95" i="41"/>
  <c r="C94" i="41"/>
  <c r="C93" i="41"/>
  <c r="C92" i="41"/>
  <c r="C91" i="41"/>
  <c r="C90" i="41"/>
  <c r="C89" i="41"/>
  <c r="C88" i="41"/>
  <c r="C87" i="41"/>
  <c r="C86" i="41"/>
  <c r="C85" i="41"/>
  <c r="C84" i="41"/>
  <c r="C83" i="41"/>
  <c r="C82" i="41"/>
  <c r="M75" i="41"/>
  <c r="M74" i="41"/>
  <c r="M73" i="41"/>
  <c r="M72" i="41"/>
  <c r="M71" i="41"/>
  <c r="M70" i="41"/>
  <c r="M69" i="41"/>
  <c r="M68" i="41"/>
  <c r="M67" i="41"/>
  <c r="M66" i="41"/>
  <c r="M65" i="41"/>
  <c r="M64" i="41"/>
  <c r="M63" i="41"/>
  <c r="M62" i="41"/>
  <c r="M61" i="41"/>
  <c r="M60" i="41"/>
  <c r="M59" i="41"/>
  <c r="M58" i="41"/>
  <c r="L75" i="41"/>
  <c r="K75" i="41"/>
  <c r="J75" i="41"/>
  <c r="L74" i="41"/>
  <c r="K74" i="41"/>
  <c r="J74" i="41"/>
  <c r="L73" i="41"/>
  <c r="K73" i="41"/>
  <c r="J73" i="41"/>
  <c r="L72" i="41"/>
  <c r="K72" i="41"/>
  <c r="J72" i="41"/>
  <c r="L71" i="41"/>
  <c r="K71" i="41"/>
  <c r="J71" i="41"/>
  <c r="L70" i="41"/>
  <c r="K70" i="41"/>
  <c r="J70" i="41"/>
  <c r="L69" i="41"/>
  <c r="K69" i="41"/>
  <c r="J69" i="41"/>
  <c r="L68" i="41"/>
  <c r="K68" i="41"/>
  <c r="J68" i="41"/>
  <c r="L67" i="41"/>
  <c r="K67" i="41"/>
  <c r="J67" i="41"/>
  <c r="L66" i="41"/>
  <c r="K66" i="41"/>
  <c r="J66" i="41"/>
  <c r="L65" i="41"/>
  <c r="K65" i="41"/>
  <c r="J65" i="41"/>
  <c r="L64" i="41"/>
  <c r="K64" i="41"/>
  <c r="J64" i="41"/>
  <c r="L63" i="41"/>
  <c r="K63" i="41"/>
  <c r="J63" i="41"/>
  <c r="L62" i="41"/>
  <c r="K62" i="41"/>
  <c r="J62" i="41"/>
  <c r="L61" i="41"/>
  <c r="K61" i="41"/>
  <c r="J61" i="41"/>
  <c r="L60" i="41"/>
  <c r="K60" i="41"/>
  <c r="J60" i="41"/>
  <c r="L59" i="41"/>
  <c r="K59" i="41"/>
  <c r="J59" i="41"/>
  <c r="L58" i="41"/>
  <c r="K58" i="41"/>
  <c r="J58" i="41"/>
  <c r="M53" i="41"/>
  <c r="M52" i="41"/>
  <c r="M51" i="41"/>
  <c r="M50" i="41"/>
  <c r="M49" i="41"/>
  <c r="M48" i="41"/>
  <c r="M47" i="41"/>
  <c r="M46" i="41"/>
  <c r="M45" i="41"/>
  <c r="M44" i="41"/>
  <c r="M43" i="41"/>
  <c r="M42" i="41"/>
  <c r="M41" i="41"/>
  <c r="M40" i="41"/>
  <c r="M39" i="41"/>
  <c r="M38" i="41"/>
  <c r="M37" i="41"/>
  <c r="M36" i="41"/>
  <c r="L53" i="41"/>
  <c r="K53" i="41"/>
  <c r="J53" i="41"/>
  <c r="L52" i="41"/>
  <c r="K52" i="41"/>
  <c r="J52" i="41"/>
  <c r="L51" i="41"/>
  <c r="K51" i="41"/>
  <c r="J51" i="41"/>
  <c r="L50" i="41"/>
  <c r="K50" i="41"/>
  <c r="J50" i="41"/>
  <c r="L49" i="41"/>
  <c r="K49" i="41"/>
  <c r="J49" i="41"/>
  <c r="L48" i="41"/>
  <c r="K48" i="41"/>
  <c r="J48" i="41"/>
  <c r="L47" i="41"/>
  <c r="K47" i="41"/>
  <c r="J47" i="41"/>
  <c r="L46" i="41"/>
  <c r="K46" i="41"/>
  <c r="J46" i="41"/>
  <c r="L45" i="41"/>
  <c r="K45" i="41"/>
  <c r="J45" i="41"/>
  <c r="L44" i="41"/>
  <c r="K44" i="41"/>
  <c r="J44" i="41"/>
  <c r="L43" i="41"/>
  <c r="K43" i="41"/>
  <c r="J43" i="41"/>
  <c r="L42" i="41"/>
  <c r="K42" i="41"/>
  <c r="J42" i="41"/>
  <c r="L41" i="41"/>
  <c r="K41" i="41"/>
  <c r="J41" i="41"/>
  <c r="L40" i="41"/>
  <c r="K40" i="41"/>
  <c r="J40" i="41"/>
  <c r="L39" i="41"/>
  <c r="K39" i="41"/>
  <c r="J39" i="41"/>
  <c r="L38" i="41"/>
  <c r="K38" i="41"/>
  <c r="J38" i="41"/>
  <c r="L37" i="41"/>
  <c r="K37" i="41"/>
  <c r="J37" i="41"/>
  <c r="L36" i="41"/>
  <c r="K36" i="41"/>
  <c r="J36" i="41"/>
  <c r="F76" i="41"/>
  <c r="F75" i="41"/>
  <c r="F74" i="41"/>
  <c r="F73" i="41"/>
  <c r="F72" i="41"/>
  <c r="F71" i="41"/>
  <c r="F70" i="41"/>
  <c r="F69" i="41"/>
  <c r="F68" i="41"/>
  <c r="F67" i="41"/>
  <c r="F66" i="41"/>
  <c r="F65" i="41"/>
  <c r="F64" i="41"/>
  <c r="F63" i="41"/>
  <c r="F62" i="41"/>
  <c r="F61" i="41"/>
  <c r="F60" i="41"/>
  <c r="F59" i="41"/>
  <c r="F58" i="41"/>
  <c r="E76" i="41"/>
  <c r="D76" i="41"/>
  <c r="C76" i="41"/>
  <c r="E75" i="41"/>
  <c r="D75" i="41"/>
  <c r="C75" i="41"/>
  <c r="E74" i="41"/>
  <c r="D74" i="41"/>
  <c r="C74" i="41"/>
  <c r="E73" i="41"/>
  <c r="D73" i="41"/>
  <c r="C73" i="41"/>
  <c r="E72" i="41"/>
  <c r="D72" i="41"/>
  <c r="C72" i="41"/>
  <c r="E71" i="41"/>
  <c r="D71" i="41"/>
  <c r="C71" i="41"/>
  <c r="E70" i="41"/>
  <c r="D70" i="41"/>
  <c r="C70" i="41"/>
  <c r="E69" i="41"/>
  <c r="D69" i="41"/>
  <c r="C69" i="41"/>
  <c r="E68" i="41"/>
  <c r="D68" i="41"/>
  <c r="C68" i="41"/>
  <c r="E67" i="41"/>
  <c r="D67" i="41"/>
  <c r="C67" i="41"/>
  <c r="E66" i="41"/>
  <c r="D66" i="41"/>
  <c r="C66" i="41"/>
  <c r="E65" i="41"/>
  <c r="D65" i="41"/>
  <c r="C65" i="41"/>
  <c r="E64" i="41"/>
  <c r="D64" i="41"/>
  <c r="C64" i="41"/>
  <c r="E63" i="41"/>
  <c r="D63" i="41"/>
  <c r="C63" i="41"/>
  <c r="E62" i="41"/>
  <c r="D62" i="41"/>
  <c r="C62" i="41"/>
  <c r="E61" i="41"/>
  <c r="D61" i="41"/>
  <c r="C61" i="41"/>
  <c r="E60" i="41"/>
  <c r="D60" i="41"/>
  <c r="C60" i="41"/>
  <c r="E59" i="41"/>
  <c r="D59" i="41"/>
  <c r="C59" i="41"/>
  <c r="E58" i="41"/>
  <c r="D58" i="41"/>
  <c r="C58" i="41"/>
  <c r="F54" i="41"/>
  <c r="F53" i="41"/>
  <c r="F52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D36" i="41"/>
  <c r="E36" i="41"/>
  <c r="D37" i="41"/>
  <c r="E37" i="41"/>
  <c r="D38" i="41"/>
  <c r="E38" i="41"/>
  <c r="D39" i="41"/>
  <c r="E39" i="41"/>
  <c r="D40" i="41"/>
  <c r="E40" i="41"/>
  <c r="D41" i="41"/>
  <c r="E41" i="41"/>
  <c r="D42" i="41"/>
  <c r="E42" i="41"/>
  <c r="D43" i="41"/>
  <c r="E43" i="41"/>
  <c r="D44" i="41"/>
  <c r="E44" i="41"/>
  <c r="D45" i="41"/>
  <c r="E45" i="41"/>
  <c r="D46" i="41"/>
  <c r="E46" i="41"/>
  <c r="D47" i="41"/>
  <c r="E47" i="41"/>
  <c r="D48" i="41"/>
  <c r="E48" i="41"/>
  <c r="D49" i="41"/>
  <c r="E49" i="41"/>
  <c r="D50" i="41"/>
  <c r="E50" i="41"/>
  <c r="D51" i="41"/>
  <c r="E51" i="41"/>
  <c r="D52" i="41"/>
  <c r="E52" i="41"/>
  <c r="D53" i="41"/>
  <c r="E53" i="41"/>
  <c r="D54" i="41"/>
  <c r="E54" i="41"/>
  <c r="C54" i="41"/>
  <c r="C53" i="41"/>
  <c r="C52" i="41"/>
  <c r="C51" i="41"/>
  <c r="C50" i="41"/>
  <c r="C49" i="41"/>
  <c r="C48" i="41"/>
  <c r="C47" i="41"/>
  <c r="C46" i="41"/>
  <c r="C45" i="41"/>
  <c r="C44" i="41"/>
  <c r="C43" i="41"/>
  <c r="C42" i="41"/>
  <c r="C41" i="41"/>
  <c r="C40" i="41"/>
  <c r="C39" i="41"/>
  <c r="C38" i="41"/>
  <c r="C37" i="41"/>
  <c r="C36" i="41"/>
  <c r="K28" i="41"/>
  <c r="K27" i="41"/>
  <c r="K26" i="41"/>
  <c r="K25" i="41"/>
  <c r="K24" i="41"/>
  <c r="K23" i="41"/>
  <c r="K22" i="41"/>
  <c r="K21" i="41"/>
  <c r="K20" i="41"/>
  <c r="K19" i="41"/>
  <c r="K18" i="41"/>
  <c r="K17" i="41"/>
  <c r="K16" i="41"/>
  <c r="K15" i="41"/>
  <c r="K14" i="41"/>
  <c r="K13" i="41"/>
  <c r="K12" i="41"/>
  <c r="K11" i="41"/>
  <c r="K10" i="41"/>
  <c r="J28" i="41"/>
  <c r="I28" i="41"/>
  <c r="J27" i="41"/>
  <c r="I27" i="41"/>
  <c r="J26" i="41"/>
  <c r="I26" i="41"/>
  <c r="J25" i="41"/>
  <c r="I25" i="41"/>
  <c r="J24" i="41"/>
  <c r="I24" i="41"/>
  <c r="J23" i="41"/>
  <c r="I23" i="41"/>
  <c r="J22" i="41"/>
  <c r="I22" i="41"/>
  <c r="J21" i="41"/>
  <c r="I21" i="41"/>
  <c r="J20" i="41"/>
  <c r="I20" i="41"/>
  <c r="J19" i="41"/>
  <c r="I19" i="41"/>
  <c r="J18" i="41"/>
  <c r="I18" i="41"/>
  <c r="J17" i="41"/>
  <c r="I17" i="41"/>
  <c r="J16" i="41"/>
  <c r="I16" i="41"/>
  <c r="J15" i="41"/>
  <c r="I15" i="41"/>
  <c r="J14" i="41"/>
  <c r="I14" i="41"/>
  <c r="J13" i="41"/>
  <c r="I13" i="41"/>
  <c r="J12" i="41"/>
  <c r="I12" i="41"/>
  <c r="J11" i="41"/>
  <c r="I11" i="41"/>
  <c r="J10" i="41"/>
  <c r="I10" i="41"/>
  <c r="E27" i="41"/>
  <c r="E26" i="41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E10" i="41"/>
  <c r="D27" i="41"/>
  <c r="C27" i="41"/>
  <c r="D26" i="41"/>
  <c r="C26" i="41"/>
  <c r="D25" i="41"/>
  <c r="C25" i="41"/>
  <c r="D24" i="41"/>
  <c r="C24" i="41"/>
  <c r="D23" i="41"/>
  <c r="C23" i="41"/>
  <c r="D22" i="41"/>
  <c r="C22" i="41"/>
  <c r="D21" i="41"/>
  <c r="C21" i="41"/>
  <c r="D20" i="41"/>
  <c r="C20" i="41"/>
  <c r="D19" i="41"/>
  <c r="C19" i="41"/>
  <c r="D18" i="41"/>
  <c r="C18" i="41"/>
  <c r="D17" i="41"/>
  <c r="C17" i="41"/>
  <c r="D16" i="41"/>
  <c r="C16" i="41"/>
  <c r="D15" i="41"/>
  <c r="C15" i="41"/>
  <c r="D14" i="41"/>
  <c r="C14" i="41"/>
  <c r="D13" i="41"/>
  <c r="C13" i="41"/>
  <c r="D12" i="41"/>
  <c r="C12" i="41"/>
  <c r="D11" i="41"/>
  <c r="C11" i="41"/>
  <c r="D10" i="41"/>
  <c r="C10" i="41"/>
  <c r="J147" i="41"/>
  <c r="I147" i="41"/>
  <c r="G147" i="41"/>
  <c r="F147" i="41"/>
  <c r="E147" i="41"/>
  <c r="D147" i="41"/>
  <c r="C147" i="41"/>
  <c r="J146" i="41"/>
  <c r="I146" i="41"/>
  <c r="H146" i="41"/>
  <c r="G146" i="41"/>
  <c r="F146" i="41"/>
  <c r="E146" i="41"/>
  <c r="D146" i="41"/>
  <c r="C146" i="41"/>
  <c r="J145" i="41"/>
  <c r="I145" i="41"/>
  <c r="H145" i="41"/>
  <c r="G145" i="41"/>
  <c r="F145" i="41"/>
  <c r="E145" i="41"/>
  <c r="D145" i="41"/>
  <c r="C145" i="41"/>
  <c r="J144" i="41"/>
  <c r="I144" i="41"/>
  <c r="H144" i="41"/>
  <c r="G144" i="41"/>
  <c r="F144" i="41"/>
  <c r="E144" i="41"/>
  <c r="D144" i="41"/>
  <c r="C144" i="41"/>
  <c r="J143" i="41"/>
  <c r="I143" i="41"/>
  <c r="H143" i="41"/>
  <c r="G143" i="41"/>
  <c r="F143" i="41"/>
  <c r="E143" i="41"/>
  <c r="D143" i="41"/>
  <c r="C143" i="41"/>
  <c r="J142" i="41"/>
  <c r="I142" i="41"/>
  <c r="H142" i="41"/>
  <c r="G142" i="41"/>
  <c r="F142" i="41"/>
  <c r="E142" i="41"/>
  <c r="D142" i="41"/>
  <c r="C142" i="41"/>
  <c r="J141" i="41"/>
  <c r="I141" i="41"/>
  <c r="H141" i="41"/>
  <c r="G141" i="41"/>
  <c r="F141" i="41"/>
  <c r="E141" i="41"/>
  <c r="D141" i="41"/>
  <c r="C141" i="41"/>
  <c r="J140" i="41"/>
  <c r="I140" i="41"/>
  <c r="H140" i="41"/>
  <c r="G140" i="41"/>
  <c r="F140" i="41"/>
  <c r="E140" i="41"/>
  <c r="D140" i="41"/>
  <c r="C140" i="41"/>
  <c r="J139" i="41"/>
  <c r="I139" i="41"/>
  <c r="H139" i="41"/>
  <c r="G139" i="41"/>
  <c r="F139" i="41"/>
  <c r="E139" i="41"/>
  <c r="D139" i="41"/>
  <c r="C139" i="41"/>
  <c r="J138" i="41"/>
  <c r="I138" i="41"/>
  <c r="H138" i="41"/>
  <c r="G138" i="41"/>
  <c r="F138" i="41"/>
  <c r="E138" i="41"/>
  <c r="D138" i="41"/>
  <c r="C138" i="41"/>
  <c r="J137" i="41"/>
  <c r="I137" i="41"/>
  <c r="H137" i="41"/>
  <c r="G137" i="41"/>
  <c r="F137" i="41"/>
  <c r="E137" i="41"/>
  <c r="D137" i="41"/>
  <c r="C137" i="41"/>
  <c r="J136" i="41"/>
  <c r="I136" i="41"/>
  <c r="G136" i="41"/>
  <c r="F136" i="41"/>
  <c r="E136" i="41"/>
  <c r="D136" i="41"/>
  <c r="C136" i="41"/>
  <c r="J135" i="41"/>
  <c r="I135" i="41"/>
  <c r="G135" i="41"/>
  <c r="F135" i="41"/>
  <c r="E135" i="41"/>
  <c r="D135" i="41"/>
  <c r="C135" i="41"/>
  <c r="J134" i="41"/>
  <c r="I134" i="41"/>
  <c r="H134" i="41"/>
  <c r="G134" i="41"/>
  <c r="F134" i="41"/>
  <c r="E134" i="41"/>
  <c r="D134" i="41"/>
  <c r="C134" i="41"/>
  <c r="J133" i="41"/>
  <c r="I133" i="41"/>
  <c r="H133" i="41"/>
  <c r="G133" i="41"/>
  <c r="F133" i="41"/>
  <c r="E133" i="41"/>
  <c r="D133" i="41"/>
  <c r="C133" i="41"/>
  <c r="J132" i="41"/>
  <c r="I132" i="41"/>
  <c r="H132" i="41"/>
  <c r="G132" i="41"/>
  <c r="F132" i="41"/>
  <c r="E132" i="41"/>
  <c r="D132" i="41"/>
  <c r="C132" i="41"/>
  <c r="J131" i="41"/>
  <c r="I131" i="41"/>
  <c r="H131" i="41"/>
  <c r="G131" i="41"/>
  <c r="F131" i="41"/>
  <c r="E131" i="41"/>
  <c r="D131" i="41"/>
  <c r="C131" i="41"/>
  <c r="J130" i="41"/>
  <c r="I130" i="41"/>
  <c r="H130" i="41"/>
  <c r="G130" i="41"/>
  <c r="F130" i="41"/>
  <c r="E130" i="41"/>
  <c r="D130" i="41"/>
  <c r="C130" i="41"/>
  <c r="J129" i="41"/>
  <c r="I129" i="41"/>
  <c r="H129" i="41"/>
  <c r="G129" i="41"/>
  <c r="F129" i="41"/>
  <c r="E129" i="41"/>
  <c r="D129" i="41"/>
  <c r="C129" i="41"/>
  <c r="H125" i="41"/>
  <c r="G125" i="41"/>
  <c r="J124" i="41"/>
  <c r="I124" i="41"/>
  <c r="H124" i="41"/>
  <c r="G124" i="41"/>
  <c r="F124" i="41"/>
  <c r="E124" i="41"/>
  <c r="D124" i="41"/>
  <c r="C124" i="41"/>
  <c r="J123" i="41"/>
  <c r="I123" i="41"/>
  <c r="H123" i="41"/>
  <c r="G123" i="41"/>
  <c r="F123" i="41"/>
  <c r="E123" i="41"/>
  <c r="D123" i="41"/>
  <c r="C123" i="41"/>
  <c r="J122" i="41"/>
  <c r="I122" i="41"/>
  <c r="H122" i="41"/>
  <c r="G122" i="41"/>
  <c r="F122" i="41"/>
  <c r="E122" i="41"/>
  <c r="D122" i="41"/>
  <c r="C122" i="41"/>
  <c r="J121" i="41"/>
  <c r="I121" i="41"/>
  <c r="H121" i="41"/>
  <c r="G121" i="41"/>
  <c r="F121" i="41"/>
  <c r="E121" i="41"/>
  <c r="D121" i="41"/>
  <c r="C121" i="41"/>
  <c r="J120" i="41"/>
  <c r="I120" i="41"/>
  <c r="H120" i="41"/>
  <c r="G120" i="41"/>
  <c r="F120" i="41"/>
  <c r="E120" i="41"/>
  <c r="D120" i="41"/>
  <c r="C120" i="41"/>
  <c r="J119" i="41"/>
  <c r="I119" i="41"/>
  <c r="H119" i="41"/>
  <c r="G119" i="41"/>
  <c r="F119" i="41"/>
  <c r="E119" i="41"/>
  <c r="D119" i="41"/>
  <c r="C119" i="41"/>
  <c r="J118" i="41"/>
  <c r="I118" i="41"/>
  <c r="H118" i="41"/>
  <c r="G118" i="41"/>
  <c r="F118" i="41"/>
  <c r="E118" i="41"/>
  <c r="D118" i="41"/>
  <c r="C118" i="41"/>
  <c r="J117" i="41"/>
  <c r="I117" i="41"/>
  <c r="H117" i="41"/>
  <c r="G117" i="41"/>
  <c r="F117" i="41"/>
  <c r="E117" i="41"/>
  <c r="D117" i="41"/>
  <c r="C117" i="41"/>
  <c r="J116" i="41"/>
  <c r="I116" i="41"/>
  <c r="H116" i="41"/>
  <c r="G116" i="41"/>
  <c r="F116" i="41"/>
  <c r="E116" i="41"/>
  <c r="D116" i="41"/>
  <c r="C116" i="41"/>
  <c r="J115" i="41"/>
  <c r="I115" i="41"/>
  <c r="H115" i="41"/>
  <c r="G115" i="41"/>
  <c r="F115" i="41"/>
  <c r="E115" i="41"/>
  <c r="D115" i="41"/>
  <c r="C115" i="41"/>
  <c r="J114" i="41"/>
  <c r="I114" i="41"/>
  <c r="H114" i="41"/>
  <c r="G114" i="41"/>
  <c r="F114" i="41"/>
  <c r="E114" i="41"/>
  <c r="D114" i="41"/>
  <c r="C114" i="41"/>
  <c r="J113" i="41"/>
  <c r="I113" i="41"/>
  <c r="H113" i="41"/>
  <c r="G113" i="41"/>
  <c r="F113" i="41"/>
  <c r="E113" i="41"/>
  <c r="D113" i="41"/>
  <c r="C113" i="41"/>
  <c r="J112" i="41"/>
  <c r="I112" i="41"/>
  <c r="H112" i="41"/>
  <c r="G112" i="41"/>
  <c r="F112" i="41"/>
  <c r="E112" i="41"/>
  <c r="D112" i="41"/>
  <c r="C112" i="41"/>
  <c r="J111" i="41"/>
  <c r="I111" i="41"/>
  <c r="H111" i="41"/>
  <c r="G111" i="41"/>
  <c r="F111" i="41"/>
  <c r="E111" i="41"/>
  <c r="D111" i="41"/>
  <c r="C111" i="41"/>
  <c r="J110" i="41"/>
  <c r="I110" i="41"/>
  <c r="F110" i="41"/>
  <c r="E110" i="41"/>
  <c r="D110" i="41"/>
  <c r="C110" i="41"/>
  <c r="J109" i="41"/>
  <c r="I109" i="41"/>
  <c r="G109" i="41"/>
  <c r="F109" i="41"/>
  <c r="E109" i="41"/>
  <c r="D109" i="41"/>
  <c r="C109" i="41"/>
  <c r="J108" i="41"/>
  <c r="I108" i="41"/>
  <c r="H108" i="41"/>
  <c r="G108" i="41"/>
  <c r="F108" i="41"/>
  <c r="E108" i="41"/>
  <c r="D108" i="41"/>
  <c r="C108" i="41"/>
  <c r="J107" i="41"/>
  <c r="I107" i="41"/>
  <c r="H107" i="41"/>
  <c r="G107" i="41"/>
  <c r="F107" i="41"/>
  <c r="E107" i="41"/>
  <c r="D107" i="41"/>
  <c r="C107" i="41"/>
  <c r="F106" i="41"/>
  <c r="E106" i="41"/>
  <c r="D106" i="41"/>
  <c r="C106" i="41"/>
  <c r="F90" i="41"/>
  <c r="B97" i="41"/>
  <c r="N82" i="41"/>
  <c r="J94" i="41"/>
  <c r="F83" i="41"/>
  <c r="B83" i="41"/>
  <c r="N85" i="41"/>
  <c r="J83" i="41"/>
  <c r="F85" i="41"/>
  <c r="B92" i="41"/>
  <c r="N86" i="41"/>
  <c r="J82" i="41"/>
  <c r="F97" i="41"/>
  <c r="B98" i="41"/>
  <c r="N99" i="41"/>
  <c r="J86" i="41"/>
  <c r="F92" i="41"/>
  <c r="B85" i="41"/>
  <c r="N98" i="41"/>
  <c r="J87" i="41"/>
  <c r="F89" i="41"/>
  <c r="B89" i="41"/>
  <c r="N97" i="41"/>
  <c r="J93" i="41"/>
  <c r="F98" i="41"/>
  <c r="B82" i="41"/>
  <c r="N96" i="41"/>
  <c r="J85" i="41"/>
  <c r="F91" i="41"/>
  <c r="B90" i="41"/>
  <c r="N95" i="41"/>
  <c r="J84" i="41"/>
  <c r="F100" i="41"/>
  <c r="B91" i="41"/>
  <c r="N94" i="41"/>
  <c r="J99" i="41"/>
  <c r="F99" i="41"/>
  <c r="B100" i="41"/>
  <c r="N93" i="41"/>
  <c r="J98" i="41"/>
  <c r="F96" i="41"/>
  <c r="B99" i="41"/>
  <c r="N92" i="41"/>
  <c r="J97" i="41"/>
  <c r="F95" i="41"/>
  <c r="B96" i="41"/>
  <c r="N91" i="41"/>
  <c r="J96" i="41"/>
  <c r="F94" i="41"/>
  <c r="B95" i="41"/>
  <c r="N90" i="41"/>
  <c r="J95" i="41"/>
  <c r="F93" i="41"/>
  <c r="B94" i="41"/>
  <c r="N89" i="41"/>
  <c r="J92" i="41"/>
  <c r="F88" i="41"/>
  <c r="B93" i="41"/>
  <c r="N88" i="41"/>
  <c r="J91" i="41"/>
  <c r="F87" i="41"/>
  <c r="B88" i="41"/>
  <c r="N87" i="41"/>
  <c r="J90" i="41"/>
  <c r="F86" i="41"/>
  <c r="B87" i="41"/>
  <c r="N84" i="41"/>
  <c r="J89" i="41"/>
  <c r="F84" i="41"/>
  <c r="B86" i="41"/>
  <c r="N83" i="41"/>
  <c r="J88" i="41"/>
  <c r="F82" i="41"/>
  <c r="B84" i="41"/>
  <c r="O81" i="41"/>
  <c r="K81" i="41"/>
  <c r="G81" i="41"/>
  <c r="C81" i="41"/>
  <c r="H23" i="41"/>
  <c r="H24" i="41"/>
  <c r="B13" i="41"/>
  <c r="H10" i="41"/>
  <c r="B14" i="41"/>
  <c r="H26" i="41"/>
  <c r="B22" i="41"/>
  <c r="H13" i="41"/>
  <c r="B21" i="41"/>
  <c r="H18" i="41"/>
  <c r="B15" i="41"/>
  <c r="H25" i="41"/>
  <c r="B10" i="41"/>
  <c r="H11" i="41"/>
  <c r="B11" i="41"/>
  <c r="H19" i="41"/>
  <c r="B27" i="41"/>
  <c r="H20" i="41"/>
  <c r="B26" i="41"/>
  <c r="H17" i="41"/>
  <c r="B25" i="41"/>
  <c r="H28" i="41"/>
  <c r="B24" i="41"/>
  <c r="H27" i="41"/>
  <c r="B23" i="41"/>
  <c r="H22" i="41"/>
  <c r="B20" i="41"/>
  <c r="H21" i="41"/>
  <c r="B19" i="41"/>
  <c r="H16" i="41"/>
  <c r="B18" i="41"/>
  <c r="H15" i="41"/>
  <c r="B17" i="41"/>
  <c r="H14" i="41"/>
  <c r="B16" i="41"/>
  <c r="H12" i="41"/>
  <c r="B12" i="41"/>
  <c r="C107" i="39"/>
  <c r="O97" i="39"/>
  <c r="O96" i="39"/>
  <c r="O94" i="39"/>
  <c r="O93" i="39"/>
  <c r="O92" i="39"/>
  <c r="O91" i="39"/>
  <c r="O90" i="39"/>
  <c r="O89" i="39"/>
  <c r="O99" i="39"/>
  <c r="O88" i="39"/>
  <c r="O87" i="39"/>
  <c r="O86" i="39"/>
  <c r="O85" i="39"/>
  <c r="O84" i="39"/>
  <c r="O98" i="39"/>
  <c r="O83" i="39"/>
  <c r="O82" i="39"/>
  <c r="K93" i="39"/>
  <c r="K92" i="39"/>
  <c r="K95" i="39"/>
  <c r="K90" i="39"/>
  <c r="K89" i="39"/>
  <c r="K88" i="39"/>
  <c r="K87" i="39"/>
  <c r="K86" i="39"/>
  <c r="K96" i="39"/>
  <c r="K99" i="39"/>
  <c r="K85" i="39"/>
  <c r="K84" i="39"/>
  <c r="K83" i="39"/>
  <c r="K82" i="39"/>
  <c r="K94" i="39"/>
  <c r="K97" i="39"/>
  <c r="K98" i="39"/>
  <c r="G94" i="39"/>
  <c r="G93" i="39"/>
  <c r="G92" i="39"/>
  <c r="G96" i="39"/>
  <c r="G91" i="39"/>
  <c r="G90" i="39"/>
  <c r="G89" i="39"/>
  <c r="G88" i="39"/>
  <c r="G100" i="39"/>
  <c r="G95" i="39"/>
  <c r="G87" i="39"/>
  <c r="G97" i="39"/>
  <c r="G86" i="39"/>
  <c r="G85" i="39"/>
  <c r="G98" i="39"/>
  <c r="G99" i="39"/>
  <c r="G84" i="39"/>
  <c r="G83" i="39"/>
  <c r="G82" i="39"/>
  <c r="C91" i="39"/>
  <c r="C90" i="39"/>
  <c r="C89" i="39"/>
  <c r="C99" i="39"/>
  <c r="C88" i="39"/>
  <c r="C87" i="39"/>
  <c r="C86" i="39"/>
  <c r="C85" i="39"/>
  <c r="C94" i="39"/>
  <c r="C92" i="39"/>
  <c r="C93" i="39"/>
  <c r="C96" i="39"/>
  <c r="C84" i="39"/>
  <c r="C83" i="39"/>
  <c r="C97" i="39"/>
  <c r="C98" i="39"/>
  <c r="C82" i="39"/>
  <c r="C100" i="39"/>
  <c r="C95" i="39"/>
  <c r="M70" i="39"/>
  <c r="M69" i="39"/>
  <c r="M67" i="39"/>
  <c r="M66" i="39"/>
  <c r="M74" i="39"/>
  <c r="M75" i="39"/>
  <c r="M65" i="39"/>
  <c r="M64" i="39"/>
  <c r="M71" i="39"/>
  <c r="M72" i="39"/>
  <c r="M63" i="39"/>
  <c r="M62" i="39"/>
  <c r="M61" i="39"/>
  <c r="M60" i="39"/>
  <c r="M73" i="39"/>
  <c r="M59" i="39"/>
  <c r="M58" i="39"/>
  <c r="L58" i="39"/>
  <c r="K58" i="39"/>
  <c r="L70" i="39"/>
  <c r="K70" i="39"/>
  <c r="J70" i="39"/>
  <c r="L69" i="39"/>
  <c r="K69" i="39"/>
  <c r="J69" i="39"/>
  <c r="L67" i="39"/>
  <c r="K67" i="39"/>
  <c r="J67" i="39"/>
  <c r="L66" i="39"/>
  <c r="K66" i="39"/>
  <c r="J66" i="39"/>
  <c r="L74" i="39"/>
  <c r="K74" i="39"/>
  <c r="J74" i="39"/>
  <c r="L75" i="39"/>
  <c r="K75" i="39"/>
  <c r="J75" i="39"/>
  <c r="L65" i="39"/>
  <c r="K65" i="39"/>
  <c r="J65" i="39"/>
  <c r="L64" i="39"/>
  <c r="K64" i="39"/>
  <c r="J64" i="39"/>
  <c r="L71" i="39"/>
  <c r="K71" i="39"/>
  <c r="J71" i="39"/>
  <c r="L72" i="39"/>
  <c r="K72" i="39"/>
  <c r="J72" i="39"/>
  <c r="L63" i="39"/>
  <c r="K63" i="39"/>
  <c r="J63" i="39"/>
  <c r="L62" i="39"/>
  <c r="K62" i="39"/>
  <c r="J62" i="39"/>
  <c r="L61" i="39"/>
  <c r="K61" i="39"/>
  <c r="J61" i="39"/>
  <c r="L60" i="39"/>
  <c r="K60" i="39"/>
  <c r="J60" i="39"/>
  <c r="L73" i="39"/>
  <c r="K73" i="39"/>
  <c r="J73" i="39"/>
  <c r="L59" i="39"/>
  <c r="K59" i="39"/>
  <c r="J59" i="39"/>
  <c r="J58" i="39"/>
  <c r="M52" i="39"/>
  <c r="M47" i="39"/>
  <c r="M45" i="39"/>
  <c r="M44" i="39"/>
  <c r="M43" i="39"/>
  <c r="M42" i="39"/>
  <c r="M41" i="39"/>
  <c r="M40" i="39"/>
  <c r="M49" i="39"/>
  <c r="M50" i="39"/>
  <c r="M39" i="39"/>
  <c r="M38" i="39"/>
  <c r="M37" i="39"/>
  <c r="M36" i="39"/>
  <c r="M48" i="39"/>
  <c r="M51" i="39"/>
  <c r="M53" i="39"/>
  <c r="L52" i="39"/>
  <c r="K52" i="39"/>
  <c r="L47" i="39"/>
  <c r="K47" i="39"/>
  <c r="L45" i="39"/>
  <c r="K45" i="39"/>
  <c r="L44" i="39"/>
  <c r="K44" i="39"/>
  <c r="L43" i="39"/>
  <c r="K43" i="39"/>
  <c r="L42" i="39"/>
  <c r="K42" i="39"/>
  <c r="L41" i="39"/>
  <c r="K41" i="39"/>
  <c r="L40" i="39"/>
  <c r="K40" i="39"/>
  <c r="L49" i="39"/>
  <c r="K49" i="39"/>
  <c r="L50" i="39"/>
  <c r="K50" i="39"/>
  <c r="L39" i="39"/>
  <c r="K39" i="39"/>
  <c r="L38" i="39"/>
  <c r="K38" i="39"/>
  <c r="L37" i="39"/>
  <c r="K37" i="39"/>
  <c r="L36" i="39"/>
  <c r="K36" i="39"/>
  <c r="L48" i="39"/>
  <c r="K48" i="39"/>
  <c r="L51" i="39"/>
  <c r="K51" i="39"/>
  <c r="L53" i="39"/>
  <c r="K53" i="39"/>
  <c r="J52" i="39"/>
  <c r="J47" i="39"/>
  <c r="J45" i="39"/>
  <c r="J44" i="39"/>
  <c r="J43" i="39"/>
  <c r="J42" i="39"/>
  <c r="J41" i="39"/>
  <c r="J40" i="39"/>
  <c r="J49" i="39"/>
  <c r="J50" i="39"/>
  <c r="J39" i="39"/>
  <c r="J38" i="39"/>
  <c r="J37" i="39"/>
  <c r="J36" i="39"/>
  <c r="J48" i="39"/>
  <c r="J51" i="39"/>
  <c r="J53" i="39"/>
  <c r="F69" i="39"/>
  <c r="F68" i="39"/>
  <c r="F67" i="39"/>
  <c r="F72" i="39"/>
  <c r="F70" i="39"/>
  <c r="F73" i="39"/>
  <c r="F66" i="39"/>
  <c r="F65" i="39"/>
  <c r="F64" i="39"/>
  <c r="F76" i="39"/>
  <c r="F63" i="39"/>
  <c r="F74" i="39"/>
  <c r="F62" i="39"/>
  <c r="F61" i="39"/>
  <c r="F75" i="39"/>
  <c r="F71" i="39"/>
  <c r="F60" i="39"/>
  <c r="F59" i="39"/>
  <c r="F58" i="39"/>
  <c r="E69" i="39"/>
  <c r="E68" i="39"/>
  <c r="E67" i="39"/>
  <c r="E72" i="39"/>
  <c r="E70" i="39"/>
  <c r="E73" i="39"/>
  <c r="E66" i="39"/>
  <c r="E65" i="39"/>
  <c r="E64" i="39"/>
  <c r="E76" i="39"/>
  <c r="E63" i="39"/>
  <c r="E74" i="39"/>
  <c r="E62" i="39"/>
  <c r="E61" i="39"/>
  <c r="E75" i="39"/>
  <c r="E71" i="39"/>
  <c r="E60" i="39"/>
  <c r="E59" i="39"/>
  <c r="E58" i="39"/>
  <c r="D69" i="39"/>
  <c r="D68" i="39"/>
  <c r="D67" i="39"/>
  <c r="D72" i="39"/>
  <c r="D70" i="39"/>
  <c r="D73" i="39"/>
  <c r="D66" i="39"/>
  <c r="D65" i="39"/>
  <c r="D64" i="39"/>
  <c r="D76" i="39"/>
  <c r="D63" i="39"/>
  <c r="D74" i="39"/>
  <c r="D62" i="39"/>
  <c r="D61" i="39"/>
  <c r="D75" i="39"/>
  <c r="D71" i="39"/>
  <c r="D60" i="39"/>
  <c r="D59" i="39"/>
  <c r="D58" i="39"/>
  <c r="C69" i="39"/>
  <c r="C68" i="39"/>
  <c r="C67" i="39"/>
  <c r="C72" i="39"/>
  <c r="C70" i="39"/>
  <c r="C73" i="39"/>
  <c r="C66" i="39"/>
  <c r="C65" i="39"/>
  <c r="C64" i="39"/>
  <c r="C76" i="39"/>
  <c r="C63" i="39"/>
  <c r="C74" i="39"/>
  <c r="C62" i="39"/>
  <c r="C61" i="39"/>
  <c r="C75" i="39"/>
  <c r="C71" i="39"/>
  <c r="C60" i="39"/>
  <c r="C59" i="39"/>
  <c r="C58" i="39"/>
  <c r="F47" i="39"/>
  <c r="F46" i="39"/>
  <c r="F45" i="39"/>
  <c r="F48" i="39"/>
  <c r="F49" i="39"/>
  <c r="F50" i="39"/>
  <c r="F44" i="39"/>
  <c r="F43" i="39"/>
  <c r="F42" i="39"/>
  <c r="F41" i="39"/>
  <c r="F51" i="39"/>
  <c r="F40" i="39"/>
  <c r="F39" i="39"/>
  <c r="F38" i="39"/>
  <c r="F52" i="39"/>
  <c r="F37" i="39"/>
  <c r="F36" i="39"/>
  <c r="F53" i="39"/>
  <c r="F54" i="39"/>
  <c r="E47" i="39"/>
  <c r="E46" i="39"/>
  <c r="E45" i="39"/>
  <c r="E48" i="39"/>
  <c r="E49" i="39"/>
  <c r="E50" i="39"/>
  <c r="E44" i="39"/>
  <c r="E43" i="39"/>
  <c r="E42" i="39"/>
  <c r="E41" i="39"/>
  <c r="E51" i="39"/>
  <c r="E40" i="39"/>
  <c r="E39" i="39"/>
  <c r="E38" i="39"/>
  <c r="E52" i="39"/>
  <c r="E37" i="39"/>
  <c r="E36" i="39"/>
  <c r="E53" i="39"/>
  <c r="E54" i="39"/>
  <c r="D47" i="39"/>
  <c r="D46" i="39"/>
  <c r="D45" i="39"/>
  <c r="D48" i="39"/>
  <c r="D49" i="39"/>
  <c r="D50" i="39"/>
  <c r="D44" i="39"/>
  <c r="D43" i="39"/>
  <c r="D42" i="39"/>
  <c r="D41" i="39"/>
  <c r="D51" i="39"/>
  <c r="D40" i="39"/>
  <c r="D39" i="39"/>
  <c r="D38" i="39"/>
  <c r="D52" i="39"/>
  <c r="D37" i="39"/>
  <c r="D36" i="39"/>
  <c r="D53" i="39"/>
  <c r="D54" i="39"/>
  <c r="C47" i="39"/>
  <c r="C46" i="39"/>
  <c r="C45" i="39"/>
  <c r="C48" i="39"/>
  <c r="C49" i="39"/>
  <c r="C50" i="39"/>
  <c r="C44" i="39"/>
  <c r="C43" i="39"/>
  <c r="C42" i="39"/>
  <c r="C41" i="39"/>
  <c r="C51" i="39"/>
  <c r="C40" i="39"/>
  <c r="C39" i="39"/>
  <c r="C38" i="39"/>
  <c r="C52" i="39"/>
  <c r="C37" i="39"/>
  <c r="C36" i="39"/>
  <c r="C53" i="39"/>
  <c r="C54" i="39"/>
  <c r="K17" i="39"/>
  <c r="K10" i="39"/>
  <c r="K25" i="39"/>
  <c r="K19" i="39"/>
  <c r="K11" i="39"/>
  <c r="K12" i="39"/>
  <c r="K18" i="39"/>
  <c r="K24" i="39"/>
  <c r="K21" i="39"/>
  <c r="K23" i="39"/>
  <c r="K13" i="39"/>
  <c r="K14" i="39"/>
  <c r="K28" i="39"/>
  <c r="K27" i="39"/>
  <c r="K20" i="39"/>
  <c r="K22" i="39"/>
  <c r="K15" i="39"/>
  <c r="K16" i="39"/>
  <c r="K26" i="39"/>
  <c r="J16" i="39"/>
  <c r="J15" i="39"/>
  <c r="J22" i="39"/>
  <c r="J20" i="39"/>
  <c r="J27" i="39"/>
  <c r="J28" i="39"/>
  <c r="J14" i="39"/>
  <c r="J13" i="39"/>
  <c r="J23" i="39"/>
  <c r="J21" i="39"/>
  <c r="J24" i="39"/>
  <c r="J18" i="39"/>
  <c r="J12" i="39"/>
  <c r="J11" i="39"/>
  <c r="J19" i="39"/>
  <c r="J25" i="39"/>
  <c r="J10" i="39"/>
  <c r="J17" i="39"/>
  <c r="J26" i="39"/>
  <c r="I16" i="39"/>
  <c r="I15" i="39"/>
  <c r="I22" i="39"/>
  <c r="I20" i="39"/>
  <c r="I27" i="39"/>
  <c r="I28" i="39"/>
  <c r="I14" i="39"/>
  <c r="I13" i="39"/>
  <c r="I23" i="39"/>
  <c r="I21" i="39"/>
  <c r="I24" i="39"/>
  <c r="I18" i="39"/>
  <c r="I12" i="39"/>
  <c r="I11" i="39"/>
  <c r="I19" i="39"/>
  <c r="I25" i="39"/>
  <c r="I10" i="39"/>
  <c r="I17" i="39"/>
  <c r="I26" i="39"/>
  <c r="E27" i="39"/>
  <c r="E20" i="39"/>
  <c r="E19" i="39"/>
  <c r="E18" i="39"/>
  <c r="E26" i="39"/>
  <c r="E25" i="39"/>
  <c r="E17" i="39"/>
  <c r="E16" i="39"/>
  <c r="E15" i="39"/>
  <c r="E21" i="39"/>
  <c r="E14" i="39"/>
  <c r="E13" i="39"/>
  <c r="E12" i="39"/>
  <c r="E11" i="39"/>
  <c r="E10" i="39"/>
  <c r="E22" i="39"/>
  <c r="E23" i="39"/>
  <c r="D27" i="39"/>
  <c r="D20" i="39"/>
  <c r="D19" i="39"/>
  <c r="D18" i="39"/>
  <c r="D26" i="39"/>
  <c r="D25" i="39"/>
  <c r="D17" i="39"/>
  <c r="D16" i="39"/>
  <c r="D15" i="39"/>
  <c r="D21" i="39"/>
  <c r="D14" i="39"/>
  <c r="D13" i="39"/>
  <c r="D12" i="39"/>
  <c r="D11" i="39"/>
  <c r="D10" i="39"/>
  <c r="D22" i="39"/>
  <c r="D23" i="39"/>
  <c r="C27" i="39"/>
  <c r="C20" i="39"/>
  <c r="C19" i="39"/>
  <c r="C18" i="39"/>
  <c r="C26" i="39"/>
  <c r="C25" i="39"/>
  <c r="C17" i="39"/>
  <c r="C16" i="39"/>
  <c r="C15" i="39"/>
  <c r="C21" i="39"/>
  <c r="C14" i="39"/>
  <c r="C13" i="39"/>
  <c r="C12" i="39"/>
  <c r="C11" i="39"/>
  <c r="C10" i="39"/>
  <c r="C22" i="39"/>
  <c r="C23" i="39"/>
  <c r="J147" i="39"/>
  <c r="I147" i="39"/>
  <c r="G147" i="39"/>
  <c r="F147" i="39"/>
  <c r="E147" i="39"/>
  <c r="D147" i="39"/>
  <c r="C147" i="39"/>
  <c r="J146" i="39"/>
  <c r="I146" i="39"/>
  <c r="H146" i="39"/>
  <c r="G146" i="39"/>
  <c r="F146" i="39"/>
  <c r="E146" i="39"/>
  <c r="D146" i="39"/>
  <c r="C146" i="39"/>
  <c r="J145" i="39"/>
  <c r="I145" i="39"/>
  <c r="H145" i="39"/>
  <c r="G145" i="39"/>
  <c r="F145" i="39"/>
  <c r="E145" i="39"/>
  <c r="D145" i="39"/>
  <c r="C145" i="39"/>
  <c r="J133" i="39"/>
  <c r="I130" i="39"/>
  <c r="H144" i="39"/>
  <c r="G144" i="39"/>
  <c r="F144" i="39"/>
  <c r="E144" i="39"/>
  <c r="D144" i="39"/>
  <c r="C144" i="39"/>
  <c r="J144" i="39"/>
  <c r="I144" i="39"/>
  <c r="H143" i="39"/>
  <c r="G143" i="39"/>
  <c r="F143" i="39"/>
  <c r="E143" i="39"/>
  <c r="D143" i="39"/>
  <c r="C143" i="39"/>
  <c r="J143" i="39"/>
  <c r="I143" i="39"/>
  <c r="H142" i="39"/>
  <c r="G142" i="39"/>
  <c r="F142" i="39"/>
  <c r="E142" i="39"/>
  <c r="D142" i="39"/>
  <c r="C142" i="39"/>
  <c r="J142" i="39"/>
  <c r="I142" i="39"/>
  <c r="H141" i="39"/>
  <c r="G141" i="39"/>
  <c r="F141" i="39"/>
  <c r="E141" i="39"/>
  <c r="D141" i="39"/>
  <c r="C141" i="39"/>
  <c r="J141" i="39"/>
  <c r="I141" i="39"/>
  <c r="H140" i="39"/>
  <c r="G140" i="39"/>
  <c r="F140" i="39"/>
  <c r="E140" i="39"/>
  <c r="D140" i="39"/>
  <c r="C140" i="39"/>
  <c r="J129" i="39"/>
  <c r="I135" i="39"/>
  <c r="H139" i="39"/>
  <c r="G139" i="39"/>
  <c r="F139" i="39"/>
  <c r="E139" i="39"/>
  <c r="D139" i="39"/>
  <c r="C139" i="39"/>
  <c r="J134" i="39"/>
  <c r="I137" i="39"/>
  <c r="H138" i="39"/>
  <c r="G138" i="39"/>
  <c r="F138" i="39"/>
  <c r="E138" i="39"/>
  <c r="D138" i="39"/>
  <c r="C138" i="39"/>
  <c r="J140" i="39"/>
  <c r="I136" i="39"/>
  <c r="H137" i="39"/>
  <c r="G137" i="39"/>
  <c r="F137" i="39"/>
  <c r="E137" i="39"/>
  <c r="D137" i="39"/>
  <c r="C137" i="39"/>
  <c r="J132" i="39"/>
  <c r="I133" i="39"/>
  <c r="G136" i="39"/>
  <c r="F136" i="39"/>
  <c r="E136" i="39"/>
  <c r="D136" i="39"/>
  <c r="C136" i="39"/>
  <c r="J139" i="39"/>
  <c r="I140" i="39"/>
  <c r="G135" i="39"/>
  <c r="F135" i="39"/>
  <c r="E135" i="39"/>
  <c r="D135" i="39"/>
  <c r="C135" i="39"/>
  <c r="J138" i="39"/>
  <c r="I139" i="39"/>
  <c r="H134" i="39"/>
  <c r="G134" i="39"/>
  <c r="F134" i="39"/>
  <c r="E134" i="39"/>
  <c r="D134" i="39"/>
  <c r="C134" i="39"/>
  <c r="J131" i="39"/>
  <c r="I132" i="39"/>
  <c r="H133" i="39"/>
  <c r="G133" i="39"/>
  <c r="F133" i="39"/>
  <c r="E133" i="39"/>
  <c r="D133" i="39"/>
  <c r="C133" i="39"/>
  <c r="J130" i="39"/>
  <c r="I131" i="39"/>
  <c r="H132" i="39"/>
  <c r="G132" i="39"/>
  <c r="F132" i="39"/>
  <c r="E132" i="39"/>
  <c r="D132" i="39"/>
  <c r="C132" i="39"/>
  <c r="J137" i="39"/>
  <c r="I138" i="39"/>
  <c r="H131" i="39"/>
  <c r="G131" i="39"/>
  <c r="F131" i="39"/>
  <c r="E131" i="39"/>
  <c r="D131" i="39"/>
  <c r="C131" i="39"/>
  <c r="J136" i="39"/>
  <c r="I129" i="39"/>
  <c r="H130" i="39"/>
  <c r="G130" i="39"/>
  <c r="F130" i="39"/>
  <c r="E130" i="39"/>
  <c r="D130" i="39"/>
  <c r="C130" i="39"/>
  <c r="J135" i="39"/>
  <c r="I134" i="39"/>
  <c r="H129" i="39"/>
  <c r="G129" i="39"/>
  <c r="F129" i="39"/>
  <c r="E129" i="39"/>
  <c r="D129" i="39"/>
  <c r="C129" i="39"/>
  <c r="H125" i="39"/>
  <c r="G125" i="39"/>
  <c r="J124" i="39"/>
  <c r="I125" i="39"/>
  <c r="H124" i="39"/>
  <c r="G124" i="39"/>
  <c r="F124" i="39"/>
  <c r="E124" i="39"/>
  <c r="D124" i="39"/>
  <c r="C124" i="39"/>
  <c r="J123" i="39"/>
  <c r="I124" i="39"/>
  <c r="H123" i="39"/>
  <c r="G123" i="39"/>
  <c r="F123" i="39"/>
  <c r="E123" i="39"/>
  <c r="D123" i="39"/>
  <c r="C123" i="39"/>
  <c r="H122" i="39"/>
  <c r="G122" i="39"/>
  <c r="F122" i="39"/>
  <c r="E122" i="39"/>
  <c r="D122" i="39"/>
  <c r="C122" i="39"/>
  <c r="J121" i="39"/>
  <c r="I112" i="39"/>
  <c r="H121" i="39"/>
  <c r="G121" i="39"/>
  <c r="F121" i="39"/>
  <c r="E121" i="39"/>
  <c r="D121" i="39"/>
  <c r="C121" i="39"/>
  <c r="J120" i="39"/>
  <c r="I122" i="39"/>
  <c r="H120" i="39"/>
  <c r="G120" i="39"/>
  <c r="F120" i="39"/>
  <c r="E120" i="39"/>
  <c r="D120" i="39"/>
  <c r="C120" i="39"/>
  <c r="J119" i="39"/>
  <c r="I121" i="39"/>
  <c r="H119" i="39"/>
  <c r="G119" i="39"/>
  <c r="F119" i="39"/>
  <c r="E119" i="39"/>
  <c r="D119" i="39"/>
  <c r="C119" i="39"/>
  <c r="J118" i="39"/>
  <c r="I120" i="39"/>
  <c r="H118" i="39"/>
  <c r="G118" i="39"/>
  <c r="F118" i="39"/>
  <c r="E118" i="39"/>
  <c r="D118" i="39"/>
  <c r="C118" i="39"/>
  <c r="J117" i="39"/>
  <c r="I119" i="39"/>
  <c r="H117" i="39"/>
  <c r="G117" i="39"/>
  <c r="F117" i="39"/>
  <c r="E117" i="39"/>
  <c r="D117" i="39"/>
  <c r="C117" i="39"/>
  <c r="J116" i="39"/>
  <c r="I118" i="39"/>
  <c r="H116" i="39"/>
  <c r="G116" i="39"/>
  <c r="F116" i="39"/>
  <c r="E116" i="39"/>
  <c r="D116" i="39"/>
  <c r="C116" i="39"/>
  <c r="J107" i="39"/>
  <c r="I111" i="39"/>
  <c r="H115" i="39"/>
  <c r="G115" i="39"/>
  <c r="F115" i="39"/>
  <c r="E115" i="39"/>
  <c r="D115" i="39"/>
  <c r="C115" i="39"/>
  <c r="J115" i="39"/>
  <c r="I107" i="39"/>
  <c r="H114" i="39"/>
  <c r="G114" i="39"/>
  <c r="F114" i="39"/>
  <c r="E114" i="39"/>
  <c r="D114" i="39"/>
  <c r="C114" i="39"/>
  <c r="J114" i="39"/>
  <c r="I117" i="39"/>
  <c r="H113" i="39"/>
  <c r="G113" i="39"/>
  <c r="F113" i="39"/>
  <c r="E113" i="39"/>
  <c r="D113" i="39"/>
  <c r="C113" i="39"/>
  <c r="J113" i="39"/>
  <c r="I116" i="39"/>
  <c r="H112" i="39"/>
  <c r="G112" i="39"/>
  <c r="F112" i="39"/>
  <c r="E112" i="39"/>
  <c r="D112" i="39"/>
  <c r="C112" i="39"/>
  <c r="J112" i="39"/>
  <c r="I115" i="39"/>
  <c r="H111" i="39"/>
  <c r="G111" i="39"/>
  <c r="F111" i="39"/>
  <c r="E111" i="39"/>
  <c r="D111" i="39"/>
  <c r="C111" i="39"/>
  <c r="J111" i="39"/>
  <c r="I114" i="39"/>
  <c r="F110" i="39"/>
  <c r="E110" i="39"/>
  <c r="D110" i="39"/>
  <c r="C110" i="39"/>
  <c r="J108" i="39"/>
  <c r="I113" i="39"/>
  <c r="G109" i="39"/>
  <c r="F109" i="39"/>
  <c r="E109" i="39"/>
  <c r="D109" i="39"/>
  <c r="C109" i="39"/>
  <c r="J110" i="39"/>
  <c r="I110" i="39"/>
  <c r="H108" i="39"/>
  <c r="G108" i="39"/>
  <c r="F108" i="39"/>
  <c r="E108" i="39"/>
  <c r="D108" i="39"/>
  <c r="C108" i="39"/>
  <c r="J109" i="39"/>
  <c r="I108" i="39"/>
  <c r="H107" i="39"/>
  <c r="G107" i="39"/>
  <c r="F107" i="39"/>
  <c r="E107" i="39"/>
  <c r="D107" i="39"/>
  <c r="F106" i="39"/>
  <c r="E106" i="39"/>
  <c r="D106" i="39"/>
  <c r="C106" i="39"/>
  <c r="F87" i="39"/>
  <c r="B99" i="39"/>
  <c r="N82" i="39"/>
  <c r="J89" i="39"/>
  <c r="F83" i="39"/>
  <c r="B100" i="39"/>
  <c r="N84" i="39"/>
  <c r="J97" i="39"/>
  <c r="F99" i="39"/>
  <c r="B94" i="39"/>
  <c r="N85" i="39"/>
  <c r="J98" i="39"/>
  <c r="F96" i="39"/>
  <c r="B89" i="39"/>
  <c r="N97" i="39"/>
  <c r="J83" i="39"/>
  <c r="F100" i="39"/>
  <c r="B98" i="39"/>
  <c r="N96" i="39"/>
  <c r="J84" i="39"/>
  <c r="F97" i="39"/>
  <c r="B96" i="39"/>
  <c r="N95" i="39"/>
  <c r="J88" i="39"/>
  <c r="F92" i="39"/>
  <c r="B95" i="39"/>
  <c r="N94" i="39"/>
  <c r="J82" i="39"/>
  <c r="F95" i="39"/>
  <c r="B93" i="39"/>
  <c r="N93" i="39"/>
  <c r="J94" i="39"/>
  <c r="F94" i="39"/>
  <c r="B92" i="39"/>
  <c r="N92" i="39"/>
  <c r="J93" i="39"/>
  <c r="F93" i="39"/>
  <c r="B91" i="39"/>
  <c r="N91" i="39"/>
  <c r="J92" i="39"/>
  <c r="F91" i="39"/>
  <c r="B90" i="39"/>
  <c r="N90" i="39"/>
  <c r="J91" i="39"/>
  <c r="F90" i="39"/>
  <c r="B88" i="39"/>
  <c r="N89" i="39"/>
  <c r="J95" i="39"/>
  <c r="F89" i="39"/>
  <c r="B87" i="39"/>
  <c r="N99" i="39"/>
  <c r="J90" i="39"/>
  <c r="F88" i="39"/>
  <c r="B86" i="39"/>
  <c r="N88" i="39"/>
  <c r="J87" i="39"/>
  <c r="F86" i="39"/>
  <c r="B85" i="39"/>
  <c r="N87" i="39"/>
  <c r="J86" i="39"/>
  <c r="F85" i="39"/>
  <c r="B84" i="39"/>
  <c r="N86" i="39"/>
  <c r="J96" i="39"/>
  <c r="F98" i="39"/>
  <c r="B83" i="39"/>
  <c r="N98" i="39"/>
  <c r="J99" i="39"/>
  <c r="F84" i="39"/>
  <c r="B97" i="39"/>
  <c r="N83" i="39"/>
  <c r="J85" i="39"/>
  <c r="F82" i="39"/>
  <c r="B82" i="39"/>
  <c r="O81" i="39"/>
  <c r="K81" i="39"/>
  <c r="G81" i="39"/>
  <c r="C81" i="39"/>
  <c r="H28" i="39"/>
  <c r="H27" i="39"/>
  <c r="B11" i="39"/>
  <c r="H26" i="39"/>
  <c r="B12" i="39"/>
  <c r="H22" i="39"/>
  <c r="B26" i="39"/>
  <c r="H25" i="39"/>
  <c r="B25" i="39"/>
  <c r="H24" i="39"/>
  <c r="B13" i="39"/>
  <c r="H20" i="39"/>
  <c r="B23" i="39"/>
  <c r="H17" i="39"/>
  <c r="B22" i="39"/>
  <c r="H21" i="39"/>
  <c r="B27" i="39"/>
  <c r="H23" i="39"/>
  <c r="B20" i="39"/>
  <c r="H18" i="39"/>
  <c r="B24" i="39"/>
  <c r="H16" i="39"/>
  <c r="B19" i="39"/>
  <c r="H15" i="39"/>
  <c r="B18" i="39"/>
  <c r="H14" i="39"/>
  <c r="B17" i="39"/>
  <c r="H13" i="39"/>
  <c r="B16" i="39"/>
  <c r="H12" i="39"/>
  <c r="B15" i="39"/>
  <c r="H11" i="39"/>
  <c r="B21" i="39"/>
  <c r="H19" i="39"/>
  <c r="B14" i="39"/>
  <c r="H10" i="39"/>
  <c r="B10" i="39"/>
  <c r="AA26" i="38"/>
  <c r="AA25" i="38"/>
  <c r="AA24" i="38"/>
  <c r="AA23" i="38"/>
  <c r="AA22" i="38"/>
  <c r="AA21" i="38"/>
  <c r="AA20" i="38"/>
  <c r="AA19" i="38"/>
  <c r="AA18" i="38"/>
  <c r="AA17" i="38"/>
  <c r="AA16" i="38"/>
  <c r="AA15" i="38"/>
  <c r="AA14" i="38"/>
  <c r="AA13" i="38"/>
  <c r="AA12" i="38"/>
  <c r="AA11" i="38"/>
  <c r="AA10" i="38"/>
  <c r="AA9" i="38"/>
  <c r="AA8" i="38"/>
  <c r="Z26" i="38"/>
  <c r="Z25" i="38"/>
  <c r="Z24" i="38"/>
  <c r="Z23" i="38"/>
  <c r="Z22" i="38"/>
  <c r="Z21" i="38"/>
  <c r="Z20" i="38"/>
  <c r="Z19" i="38"/>
  <c r="Z18" i="38"/>
  <c r="Z17" i="38"/>
  <c r="Z16" i="38"/>
  <c r="Z15" i="38"/>
  <c r="Z14" i="38"/>
  <c r="Z13" i="38"/>
  <c r="Z12" i="38"/>
  <c r="Z11" i="38"/>
  <c r="Z10" i="38"/>
  <c r="Z9" i="38"/>
  <c r="Z8" i="38"/>
  <c r="Y26" i="38"/>
  <c r="Y25" i="38"/>
  <c r="Y24" i="38"/>
  <c r="Y23" i="38"/>
  <c r="Y22" i="38"/>
  <c r="Y21" i="38"/>
  <c r="Y20" i="38"/>
  <c r="Y19" i="38"/>
  <c r="Y18" i="38"/>
  <c r="Y17" i="38"/>
  <c r="Y16" i="38"/>
  <c r="Y15" i="38"/>
  <c r="Y14" i="38"/>
  <c r="Y13" i="38"/>
  <c r="Y12" i="38"/>
  <c r="Y11" i="38"/>
  <c r="R11" i="38" s="1"/>
  <c r="Y10" i="38"/>
  <c r="Y9" i="38"/>
  <c r="Y8" i="38"/>
  <c r="W26" i="38"/>
  <c r="W25" i="38"/>
  <c r="W24" i="38"/>
  <c r="X24" i="38" s="1"/>
  <c r="W23" i="38"/>
  <c r="W22" i="38"/>
  <c r="X22" i="38" s="1"/>
  <c r="W21" i="38"/>
  <c r="W20" i="38"/>
  <c r="X20" i="38" s="1"/>
  <c r="W19" i="38"/>
  <c r="X19" i="38" s="1"/>
  <c r="W18" i="38"/>
  <c r="W17" i="38"/>
  <c r="W16" i="38"/>
  <c r="X16" i="38" s="1"/>
  <c r="W15" i="38"/>
  <c r="W14" i="38"/>
  <c r="X14" i="38" s="1"/>
  <c r="W13" i="38"/>
  <c r="X13" i="38" s="1"/>
  <c r="W12" i="38"/>
  <c r="W11" i="38"/>
  <c r="W10" i="38"/>
  <c r="W9" i="38"/>
  <c r="X9" i="38" s="1"/>
  <c r="W8" i="38"/>
  <c r="U26" i="38"/>
  <c r="U25" i="38"/>
  <c r="U24" i="38"/>
  <c r="V24" i="38" s="1"/>
  <c r="U23" i="38"/>
  <c r="V23" i="38" s="1"/>
  <c r="U22" i="38"/>
  <c r="U21" i="38"/>
  <c r="U20" i="38"/>
  <c r="V20" i="38" s="1"/>
  <c r="U19" i="38"/>
  <c r="U18" i="38"/>
  <c r="U17" i="38"/>
  <c r="U16" i="38"/>
  <c r="V16" i="38" s="1"/>
  <c r="U15" i="38"/>
  <c r="V15" i="38" s="1"/>
  <c r="U14" i="38"/>
  <c r="U13" i="38"/>
  <c r="U12" i="38"/>
  <c r="V12" i="38" s="1"/>
  <c r="U11" i="38"/>
  <c r="U10" i="38"/>
  <c r="U9" i="38"/>
  <c r="V9" i="38" s="1"/>
  <c r="U8" i="38"/>
  <c r="V8" i="38" s="1"/>
  <c r="S26" i="38"/>
  <c r="S25" i="38"/>
  <c r="S24" i="38"/>
  <c r="S23" i="38"/>
  <c r="T23" i="38" s="1"/>
  <c r="S22" i="38"/>
  <c r="S21" i="38"/>
  <c r="S20" i="38"/>
  <c r="S19" i="38"/>
  <c r="T19" i="38" s="1"/>
  <c r="S18" i="38"/>
  <c r="S17" i="38"/>
  <c r="S16" i="38"/>
  <c r="S15" i="38"/>
  <c r="S14" i="38"/>
  <c r="S13" i="38"/>
  <c r="S12" i="38"/>
  <c r="T12" i="38" s="1"/>
  <c r="S11" i="38"/>
  <c r="S10" i="38"/>
  <c r="S9" i="38"/>
  <c r="T9" i="38" s="1"/>
  <c r="S8" i="38"/>
  <c r="Q26" i="38"/>
  <c r="Q25" i="38"/>
  <c r="Q24" i="38"/>
  <c r="R24" i="38" s="1"/>
  <c r="Q23" i="38"/>
  <c r="R23" i="38" s="1"/>
  <c r="Q22" i="38"/>
  <c r="R22" i="38" s="1"/>
  <c r="Q21" i="38"/>
  <c r="Q20" i="38"/>
  <c r="Q19" i="38"/>
  <c r="R19" i="38" s="1"/>
  <c r="Q18" i="38"/>
  <c r="Q17" i="38"/>
  <c r="Q16" i="38"/>
  <c r="Q15" i="38"/>
  <c r="R15" i="38" s="1"/>
  <c r="Q14" i="38"/>
  <c r="Q13" i="38"/>
  <c r="Q12" i="38"/>
  <c r="R12" i="38" s="1"/>
  <c r="Q11" i="38"/>
  <c r="Q10" i="38"/>
  <c r="Q9" i="38"/>
  <c r="Q8" i="38"/>
  <c r="P26" i="38"/>
  <c r="I26" i="38" s="1"/>
  <c r="P25" i="38"/>
  <c r="P24" i="38"/>
  <c r="P23" i="38"/>
  <c r="P22" i="38"/>
  <c r="P21" i="38"/>
  <c r="P20" i="38"/>
  <c r="P19" i="38"/>
  <c r="I19" i="38" s="1"/>
  <c r="P18" i="38"/>
  <c r="P17" i="38"/>
  <c r="P16" i="38"/>
  <c r="P15" i="38"/>
  <c r="P14" i="38"/>
  <c r="P13" i="38"/>
  <c r="P12" i="38"/>
  <c r="I12" i="38" s="1"/>
  <c r="P11" i="38"/>
  <c r="P10" i="38"/>
  <c r="P9" i="38"/>
  <c r="P8" i="38"/>
  <c r="N26" i="38"/>
  <c r="O26" i="38" s="1"/>
  <c r="N25" i="38"/>
  <c r="N24" i="38"/>
  <c r="N23" i="38"/>
  <c r="N22" i="38"/>
  <c r="N21" i="38"/>
  <c r="N20" i="38"/>
  <c r="N19" i="38"/>
  <c r="N18" i="38"/>
  <c r="O18" i="38" s="1"/>
  <c r="N17" i="38"/>
  <c r="N16" i="38"/>
  <c r="N15" i="38"/>
  <c r="N14" i="38"/>
  <c r="O14" i="38" s="1"/>
  <c r="N13" i="38"/>
  <c r="N12" i="38"/>
  <c r="N11" i="38"/>
  <c r="N10" i="38"/>
  <c r="O10" i="38" s="1"/>
  <c r="N9" i="38"/>
  <c r="N8" i="38"/>
  <c r="L26" i="38"/>
  <c r="M26" i="38" s="1"/>
  <c r="L25" i="38"/>
  <c r="M25" i="38" s="1"/>
  <c r="L24" i="38"/>
  <c r="M24" i="38" s="1"/>
  <c r="L23" i="38"/>
  <c r="L22" i="38"/>
  <c r="L21" i="38"/>
  <c r="M21" i="38" s="1"/>
  <c r="L20" i="38"/>
  <c r="L19" i="38"/>
  <c r="L18" i="38"/>
  <c r="M18" i="38" s="1"/>
  <c r="L17" i="38"/>
  <c r="M17" i="38" s="1"/>
  <c r="L16" i="38"/>
  <c r="M16" i="38" s="1"/>
  <c r="L15" i="38"/>
  <c r="L14" i="38"/>
  <c r="L13" i="38"/>
  <c r="L12" i="38"/>
  <c r="L11" i="38"/>
  <c r="L10" i="38"/>
  <c r="M10" i="38" s="1"/>
  <c r="L9" i="38"/>
  <c r="M9" i="38" s="1"/>
  <c r="L8" i="38"/>
  <c r="J26" i="38"/>
  <c r="K26" i="38" s="1"/>
  <c r="J25" i="38"/>
  <c r="J24" i="38"/>
  <c r="K24" i="38" s="1"/>
  <c r="J23" i="38"/>
  <c r="J22" i="38"/>
  <c r="J21" i="38"/>
  <c r="K21" i="38" s="1"/>
  <c r="J20" i="38"/>
  <c r="J19" i="38"/>
  <c r="J18" i="38"/>
  <c r="K18" i="38" s="1"/>
  <c r="J17" i="38"/>
  <c r="K17" i="38" s="1"/>
  <c r="J16" i="38"/>
  <c r="J15" i="38"/>
  <c r="J14" i="38"/>
  <c r="J13" i="38"/>
  <c r="K13" i="38" s="1"/>
  <c r="J12" i="38"/>
  <c r="J11" i="38"/>
  <c r="J10" i="38"/>
  <c r="K10" i="38" s="1"/>
  <c r="J9" i="38"/>
  <c r="J8" i="38"/>
  <c r="H26" i="38"/>
  <c r="H25" i="38"/>
  <c r="H24" i="38"/>
  <c r="H23" i="38"/>
  <c r="H22" i="38"/>
  <c r="I22" i="38" s="1"/>
  <c r="H21" i="38"/>
  <c r="H20" i="38"/>
  <c r="H19" i="38"/>
  <c r="H18" i="38"/>
  <c r="H17" i="38"/>
  <c r="H16" i="38"/>
  <c r="I16" i="38" s="1"/>
  <c r="H15" i="38"/>
  <c r="H14" i="38"/>
  <c r="H13" i="38"/>
  <c r="H12" i="38"/>
  <c r="H11" i="38"/>
  <c r="H10" i="38"/>
  <c r="H9" i="38"/>
  <c r="H8" i="38"/>
  <c r="G26" i="38"/>
  <c r="G25" i="38"/>
  <c r="G24" i="38"/>
  <c r="G23" i="38"/>
  <c r="G22" i="38"/>
  <c r="G21" i="38"/>
  <c r="G20" i="38"/>
  <c r="G19" i="38"/>
  <c r="G18" i="38"/>
  <c r="G17" i="38"/>
  <c r="G16" i="38"/>
  <c r="G15" i="38"/>
  <c r="G14" i="38"/>
  <c r="G13" i="38"/>
  <c r="G12" i="38"/>
  <c r="G11" i="38"/>
  <c r="G10" i="38"/>
  <c r="G9" i="38"/>
  <c r="G8" i="38"/>
  <c r="F26" i="38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K25" i="38"/>
  <c r="O25" i="38"/>
  <c r="I25" i="38"/>
  <c r="O24" i="38"/>
  <c r="X23" i="38"/>
  <c r="T22" i="38"/>
  <c r="K22" i="38"/>
  <c r="I21" i="38"/>
  <c r="K19" i="38"/>
  <c r="I17" i="38"/>
  <c r="X15" i="38"/>
  <c r="T15" i="38"/>
  <c r="M14" i="38"/>
  <c r="K14" i="38"/>
  <c r="V13" i="38"/>
  <c r="I10" i="38"/>
  <c r="R9" i="38"/>
  <c r="K9" i="38"/>
  <c r="AA25" i="37"/>
  <c r="AA24" i="37"/>
  <c r="AA23" i="37"/>
  <c r="AA22" i="37"/>
  <c r="AA21" i="37"/>
  <c r="AA20" i="37"/>
  <c r="AA19" i="37"/>
  <c r="AA18" i="37"/>
  <c r="AA17" i="37"/>
  <c r="AA16" i="37"/>
  <c r="AA15" i="37"/>
  <c r="AA14" i="37"/>
  <c r="AA13" i="37"/>
  <c r="AA12" i="37"/>
  <c r="AA11" i="37"/>
  <c r="AA10" i="37"/>
  <c r="AA9" i="37"/>
  <c r="AA8" i="37"/>
  <c r="Z25" i="37"/>
  <c r="Z24" i="37"/>
  <c r="Z23" i="37"/>
  <c r="Z22" i="37"/>
  <c r="Z21" i="37"/>
  <c r="Z20" i="37"/>
  <c r="Z19" i="37"/>
  <c r="Z18" i="37"/>
  <c r="Z17" i="37"/>
  <c r="Z16" i="37"/>
  <c r="Z15" i="37"/>
  <c r="Z14" i="37"/>
  <c r="Z13" i="37"/>
  <c r="Z12" i="37"/>
  <c r="Z11" i="37"/>
  <c r="Z10" i="37"/>
  <c r="Z9" i="37"/>
  <c r="Z8" i="37"/>
  <c r="Y25" i="37"/>
  <c r="Y24" i="37"/>
  <c r="V24" i="37" s="1"/>
  <c r="Y23" i="37"/>
  <c r="Y22" i="37"/>
  <c r="Y21" i="37"/>
  <c r="Y20" i="37"/>
  <c r="Y19" i="37"/>
  <c r="Y18" i="37"/>
  <c r="Y17" i="37"/>
  <c r="Y16" i="37"/>
  <c r="Y15" i="37"/>
  <c r="R15" i="37" s="1"/>
  <c r="Y14" i="37"/>
  <c r="Y13" i="37"/>
  <c r="Y12" i="37"/>
  <c r="V12" i="37" s="1"/>
  <c r="Y11" i="37"/>
  <c r="Y10" i="37"/>
  <c r="Y9" i="37"/>
  <c r="Y8" i="37"/>
  <c r="W25" i="37"/>
  <c r="X25" i="37" s="1"/>
  <c r="W24" i="37"/>
  <c r="W23" i="37"/>
  <c r="W22" i="37"/>
  <c r="W21" i="37"/>
  <c r="X21" i="37" s="1"/>
  <c r="W20" i="37"/>
  <c r="W19" i="37"/>
  <c r="W18" i="37"/>
  <c r="X18" i="37" s="1"/>
  <c r="W17" i="37"/>
  <c r="W16" i="37"/>
  <c r="W15" i="37"/>
  <c r="W14" i="37"/>
  <c r="W13" i="37"/>
  <c r="X13" i="37" s="1"/>
  <c r="W12" i="37"/>
  <c r="W11" i="37"/>
  <c r="X11" i="37" s="1"/>
  <c r="W10" i="37"/>
  <c r="W9" i="37"/>
  <c r="X9" i="37" s="1"/>
  <c r="W8" i="37"/>
  <c r="U25" i="37"/>
  <c r="V25" i="37" s="1"/>
  <c r="U24" i="37"/>
  <c r="U23" i="37"/>
  <c r="U22" i="37"/>
  <c r="U21" i="37"/>
  <c r="V21" i="37" s="1"/>
  <c r="U20" i="37"/>
  <c r="U19" i="37"/>
  <c r="U18" i="37"/>
  <c r="V18" i="37" s="1"/>
  <c r="U17" i="37"/>
  <c r="U16" i="37"/>
  <c r="U15" i="37"/>
  <c r="V15" i="37" s="1"/>
  <c r="U14" i="37"/>
  <c r="V14" i="37" s="1"/>
  <c r="U13" i="37"/>
  <c r="V13" i="37" s="1"/>
  <c r="U12" i="37"/>
  <c r="U11" i="37"/>
  <c r="V11" i="37" s="1"/>
  <c r="U10" i="37"/>
  <c r="U9" i="37"/>
  <c r="V9" i="37" s="1"/>
  <c r="U8" i="37"/>
  <c r="S25" i="37"/>
  <c r="T25" i="37" s="1"/>
  <c r="S24" i="37"/>
  <c r="S23" i="37"/>
  <c r="S22" i="37"/>
  <c r="S21" i="37"/>
  <c r="S20" i="37"/>
  <c r="S19" i="37"/>
  <c r="T19" i="37" s="1"/>
  <c r="S18" i="37"/>
  <c r="S17" i="37"/>
  <c r="S16" i="37"/>
  <c r="S15" i="37"/>
  <c r="S14" i="37"/>
  <c r="S13" i="37"/>
  <c r="T13" i="37" s="1"/>
  <c r="S12" i="37"/>
  <c r="S11" i="37"/>
  <c r="S10" i="37"/>
  <c r="S9" i="37"/>
  <c r="T9" i="37" s="1"/>
  <c r="S8" i="37"/>
  <c r="Q25" i="37"/>
  <c r="Q24" i="37"/>
  <c r="Q23" i="37"/>
  <c r="Q22" i="37"/>
  <c r="Q21" i="37"/>
  <c r="R21" i="37" s="1"/>
  <c r="Q20" i="37"/>
  <c r="R20" i="37" s="1"/>
  <c r="Q19" i="37"/>
  <c r="R19" i="37" s="1"/>
  <c r="Q18" i="37"/>
  <c r="Q17" i="37"/>
  <c r="Q16" i="37"/>
  <c r="Q15" i="37"/>
  <c r="Q14" i="37"/>
  <c r="Q13" i="37"/>
  <c r="R13" i="37" s="1"/>
  <c r="Q12" i="37"/>
  <c r="Q11" i="37"/>
  <c r="Q10" i="37"/>
  <c r="Q9" i="37"/>
  <c r="R9" i="37" s="1"/>
  <c r="Q8" i="37"/>
  <c r="P25" i="37"/>
  <c r="P24" i="37"/>
  <c r="K24" i="37" s="1"/>
  <c r="P23" i="37"/>
  <c r="P22" i="37"/>
  <c r="P21" i="37"/>
  <c r="P20" i="37"/>
  <c r="O20" i="37" s="1"/>
  <c r="P19" i="37"/>
  <c r="P18" i="37"/>
  <c r="P17" i="37"/>
  <c r="P16" i="37"/>
  <c r="P15" i="37"/>
  <c r="P14" i="37"/>
  <c r="P13" i="37"/>
  <c r="P12" i="37"/>
  <c r="P11" i="37"/>
  <c r="P10" i="37"/>
  <c r="P9" i="37"/>
  <c r="K9" i="37"/>
  <c r="P8" i="37"/>
  <c r="N25" i="37"/>
  <c r="O25" i="37" s="1"/>
  <c r="N24" i="37"/>
  <c r="N23" i="37"/>
  <c r="N22" i="37"/>
  <c r="N21" i="37"/>
  <c r="O21" i="37" s="1"/>
  <c r="N20" i="37"/>
  <c r="N19" i="37"/>
  <c r="O19" i="37" s="1"/>
  <c r="N18" i="37"/>
  <c r="O18" i="37" s="1"/>
  <c r="N17" i="37"/>
  <c r="O17" i="37" s="1"/>
  <c r="N16" i="37"/>
  <c r="N15" i="37"/>
  <c r="N14" i="37"/>
  <c r="N13" i="37"/>
  <c r="N12" i="37"/>
  <c r="O12" i="37" s="1"/>
  <c r="N11" i="37"/>
  <c r="O11" i="37" s="1"/>
  <c r="N10" i="37"/>
  <c r="N9" i="37"/>
  <c r="O9" i="37"/>
  <c r="N8" i="37"/>
  <c r="H25" i="37"/>
  <c r="I25" i="37" s="1"/>
  <c r="H24" i="37"/>
  <c r="H23" i="37"/>
  <c r="I23" i="37" s="1"/>
  <c r="H22" i="37"/>
  <c r="H21" i="37"/>
  <c r="I21" i="37" s="1"/>
  <c r="H20" i="37"/>
  <c r="H19" i="37"/>
  <c r="I19" i="37" s="1"/>
  <c r="H18" i="37"/>
  <c r="H17" i="37"/>
  <c r="I17" i="37" s="1"/>
  <c r="H16" i="37"/>
  <c r="H15" i="37"/>
  <c r="I15" i="37" s="1"/>
  <c r="H14" i="37"/>
  <c r="I14" i="37" s="1"/>
  <c r="H13" i="37"/>
  <c r="I13" i="37" s="1"/>
  <c r="H12" i="37"/>
  <c r="I12" i="37" s="1"/>
  <c r="H11" i="37"/>
  <c r="I11" i="37" s="1"/>
  <c r="H10" i="37"/>
  <c r="H9" i="37"/>
  <c r="H8" i="37"/>
  <c r="I8" i="37" s="1"/>
  <c r="J25" i="37"/>
  <c r="K25" i="37" s="1"/>
  <c r="J24" i="37"/>
  <c r="J23" i="37"/>
  <c r="J22" i="37"/>
  <c r="J21" i="37"/>
  <c r="K21" i="37" s="1"/>
  <c r="J20" i="37"/>
  <c r="J19" i="37"/>
  <c r="J18" i="37"/>
  <c r="K18" i="37" s="1"/>
  <c r="J17" i="37"/>
  <c r="K17" i="37" s="1"/>
  <c r="J16" i="37"/>
  <c r="J15" i="37"/>
  <c r="J14" i="37"/>
  <c r="K14" i="37" s="1"/>
  <c r="J13" i="37"/>
  <c r="J12" i="37"/>
  <c r="K12" i="37" s="1"/>
  <c r="J11" i="37"/>
  <c r="K11" i="37" s="1"/>
  <c r="J10" i="37"/>
  <c r="J9" i="37"/>
  <c r="J8" i="37"/>
  <c r="L25" i="37"/>
  <c r="L24" i="37"/>
  <c r="L23" i="37"/>
  <c r="L22" i="37"/>
  <c r="L21" i="37"/>
  <c r="M21" i="37" s="1"/>
  <c r="L20" i="37"/>
  <c r="L19" i="37"/>
  <c r="L18" i="37"/>
  <c r="L17" i="37"/>
  <c r="L16" i="37"/>
  <c r="L15" i="37"/>
  <c r="M15" i="37" s="1"/>
  <c r="L14" i="37"/>
  <c r="L13" i="37"/>
  <c r="M13" i="37" s="1"/>
  <c r="L12" i="37"/>
  <c r="L11" i="37"/>
  <c r="L10" i="37"/>
  <c r="M10" i="37" s="1"/>
  <c r="L9" i="37"/>
  <c r="M9" i="37" s="1"/>
  <c r="L8" i="37"/>
  <c r="I1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F25" i="37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R25" i="37"/>
  <c r="O24" i="37"/>
  <c r="T20" i="37"/>
  <c r="O13" i="37"/>
  <c r="K13" i="37"/>
  <c r="X12" i="37"/>
  <c r="R10" i="37"/>
  <c r="I9" i="37"/>
  <c r="AA26" i="36"/>
  <c r="AA25" i="36"/>
  <c r="AA24" i="36"/>
  <c r="AA23" i="36"/>
  <c r="AA22" i="36"/>
  <c r="AA21" i="36"/>
  <c r="AA20" i="36"/>
  <c r="AA19" i="36"/>
  <c r="AA18" i="36"/>
  <c r="AA17" i="36"/>
  <c r="AA16" i="36"/>
  <c r="AA15" i="36"/>
  <c r="AA14" i="36"/>
  <c r="AA13" i="36"/>
  <c r="AA12" i="36"/>
  <c r="AA11" i="36"/>
  <c r="AA10" i="36"/>
  <c r="AA9" i="36"/>
  <c r="AA8" i="36"/>
  <c r="Z26" i="36"/>
  <c r="Z25" i="36"/>
  <c r="Z24" i="36"/>
  <c r="Z23" i="36"/>
  <c r="Z22" i="36"/>
  <c r="Z21" i="36"/>
  <c r="Z20" i="36"/>
  <c r="Z19" i="36"/>
  <c r="Z18" i="36"/>
  <c r="Z17" i="36"/>
  <c r="Z16" i="36"/>
  <c r="Z15" i="36"/>
  <c r="Z14" i="36"/>
  <c r="Z13" i="36"/>
  <c r="Z12" i="36"/>
  <c r="Z11" i="36"/>
  <c r="Z10" i="36"/>
  <c r="Z9" i="36"/>
  <c r="Z8" i="36"/>
  <c r="Y26" i="36"/>
  <c r="Y25" i="36"/>
  <c r="Y24" i="36"/>
  <c r="Y23" i="36"/>
  <c r="Y22" i="36"/>
  <c r="Y21" i="36"/>
  <c r="Y20" i="36"/>
  <c r="Y19" i="36"/>
  <c r="Y18" i="36"/>
  <c r="Y17" i="36"/>
  <c r="Y16" i="36"/>
  <c r="Y15" i="36"/>
  <c r="Y14" i="36"/>
  <c r="Y13" i="36"/>
  <c r="Y12" i="36"/>
  <c r="Y11" i="36"/>
  <c r="Y10" i="36"/>
  <c r="Y9" i="36"/>
  <c r="Y8" i="36"/>
  <c r="W26" i="36"/>
  <c r="X26" i="36" s="1"/>
  <c r="W25" i="36"/>
  <c r="X25" i="36" s="1"/>
  <c r="W24" i="36"/>
  <c r="W23" i="36"/>
  <c r="W22" i="36"/>
  <c r="W21" i="36"/>
  <c r="W20" i="36"/>
  <c r="X20" i="36" s="1"/>
  <c r="W19" i="36"/>
  <c r="W18" i="36"/>
  <c r="W17" i="36"/>
  <c r="X17" i="36" s="1"/>
  <c r="W16" i="36"/>
  <c r="W15" i="36"/>
  <c r="W14" i="36"/>
  <c r="W13" i="36"/>
  <c r="X13" i="36" s="1"/>
  <c r="W12" i="36"/>
  <c r="W11" i="36"/>
  <c r="W10" i="36"/>
  <c r="W9" i="36"/>
  <c r="W8" i="36"/>
  <c r="U26" i="36"/>
  <c r="V26" i="36" s="1"/>
  <c r="U25" i="36"/>
  <c r="U24" i="36"/>
  <c r="V24" i="36" s="1"/>
  <c r="U23" i="36"/>
  <c r="V23" i="36" s="1"/>
  <c r="U22" i="36"/>
  <c r="U21" i="36"/>
  <c r="U20" i="36"/>
  <c r="U19" i="36"/>
  <c r="U18" i="36"/>
  <c r="U17" i="36"/>
  <c r="U16" i="36"/>
  <c r="V16" i="36" s="1"/>
  <c r="U15" i="36"/>
  <c r="U14" i="36"/>
  <c r="U13" i="36"/>
  <c r="V13" i="36" s="1"/>
  <c r="U12" i="36"/>
  <c r="U11" i="36"/>
  <c r="U10" i="36"/>
  <c r="V10" i="36" s="1"/>
  <c r="U9" i="36"/>
  <c r="U8" i="36"/>
  <c r="S26" i="36"/>
  <c r="S25" i="36"/>
  <c r="T25" i="36" s="1"/>
  <c r="S24" i="36"/>
  <c r="S23" i="36"/>
  <c r="S22" i="36"/>
  <c r="S21" i="36"/>
  <c r="T21" i="36" s="1"/>
  <c r="S20" i="36"/>
  <c r="T20" i="36" s="1"/>
  <c r="S19" i="36"/>
  <c r="S18" i="36"/>
  <c r="S17" i="36"/>
  <c r="T17" i="36" s="1"/>
  <c r="S16" i="36"/>
  <c r="T16" i="36" s="1"/>
  <c r="S15" i="36"/>
  <c r="S14" i="36"/>
  <c r="T14" i="36" s="1"/>
  <c r="S13" i="36"/>
  <c r="T13" i="36" s="1"/>
  <c r="S12" i="36"/>
  <c r="S11" i="36"/>
  <c r="S10" i="36"/>
  <c r="T10" i="36" s="1"/>
  <c r="S9" i="36"/>
  <c r="S8" i="36"/>
  <c r="Q26" i="36"/>
  <c r="Q25" i="36"/>
  <c r="R25" i="36" s="1"/>
  <c r="Q24" i="36"/>
  <c r="R24" i="36" s="1"/>
  <c r="Q23" i="36"/>
  <c r="Q22" i="36"/>
  <c r="Q21" i="36"/>
  <c r="R21" i="36" s="1"/>
  <c r="Q20" i="36"/>
  <c r="R20" i="36" s="1"/>
  <c r="Q19" i="36"/>
  <c r="Q18" i="36"/>
  <c r="R18" i="36" s="1"/>
  <c r="Q17" i="36"/>
  <c r="Q16" i="36"/>
  <c r="R16" i="36" s="1"/>
  <c r="Q15" i="36"/>
  <c r="Q14" i="36"/>
  <c r="R14" i="36" s="1"/>
  <c r="Q13" i="36"/>
  <c r="Q12" i="36"/>
  <c r="Q11" i="36"/>
  <c r="Q10" i="36"/>
  <c r="R10" i="36" s="1"/>
  <c r="Q9" i="36"/>
  <c r="R9" i="36" s="1"/>
  <c r="Q8" i="36"/>
  <c r="R8" i="36" s="1"/>
  <c r="P26" i="36"/>
  <c r="P25" i="36"/>
  <c r="M25" i="36" s="1"/>
  <c r="P24" i="36"/>
  <c r="P23" i="36"/>
  <c r="P22" i="36"/>
  <c r="P21" i="36"/>
  <c r="P20" i="36"/>
  <c r="P19" i="36"/>
  <c r="P18" i="36"/>
  <c r="P17" i="36"/>
  <c r="P16" i="36"/>
  <c r="P15" i="36"/>
  <c r="P14" i="36"/>
  <c r="P13" i="36"/>
  <c r="P12" i="36"/>
  <c r="P11" i="36"/>
  <c r="P10" i="36"/>
  <c r="P9" i="36"/>
  <c r="P8" i="36"/>
  <c r="N26" i="36"/>
  <c r="N25" i="36"/>
  <c r="N24" i="36"/>
  <c r="N23" i="36"/>
  <c r="N22" i="36"/>
  <c r="N21" i="36"/>
  <c r="N20" i="36"/>
  <c r="O20" i="36" s="1"/>
  <c r="N19" i="36"/>
  <c r="N18" i="36"/>
  <c r="N17" i="36"/>
  <c r="N16" i="36"/>
  <c r="N15" i="36"/>
  <c r="N14" i="36"/>
  <c r="N13" i="36"/>
  <c r="N12" i="36"/>
  <c r="O12" i="36" s="1"/>
  <c r="N11" i="36"/>
  <c r="O11" i="36" s="1"/>
  <c r="N10" i="36"/>
  <c r="N9" i="36"/>
  <c r="N8" i="36"/>
  <c r="L26" i="36"/>
  <c r="M26" i="36" s="1"/>
  <c r="L25" i="36"/>
  <c r="L24" i="36"/>
  <c r="L23" i="36"/>
  <c r="M23" i="36" s="1"/>
  <c r="L22" i="36"/>
  <c r="L21" i="36"/>
  <c r="L20" i="36"/>
  <c r="M20" i="36" s="1"/>
  <c r="L19" i="36"/>
  <c r="L18" i="36"/>
  <c r="L17" i="36"/>
  <c r="L16" i="36"/>
  <c r="M16" i="36" s="1"/>
  <c r="L15" i="36"/>
  <c r="M15" i="36" s="1"/>
  <c r="L14" i="36"/>
  <c r="L13" i="36"/>
  <c r="L12" i="36"/>
  <c r="L11" i="36"/>
  <c r="L10" i="36"/>
  <c r="L9" i="36"/>
  <c r="M9" i="36"/>
  <c r="L8" i="36"/>
  <c r="M8" i="36" s="1"/>
  <c r="J26" i="36"/>
  <c r="J25" i="36"/>
  <c r="K25" i="36" s="1"/>
  <c r="J24" i="36"/>
  <c r="J23" i="36"/>
  <c r="J22" i="36"/>
  <c r="J21" i="36"/>
  <c r="J20" i="36"/>
  <c r="K20" i="36" s="1"/>
  <c r="J19" i="36"/>
  <c r="K19" i="36" s="1"/>
  <c r="J18" i="36"/>
  <c r="K18" i="36" s="1"/>
  <c r="J17" i="36"/>
  <c r="K17" i="36" s="1"/>
  <c r="J16" i="36"/>
  <c r="K16" i="36" s="1"/>
  <c r="J15" i="36"/>
  <c r="J14" i="36"/>
  <c r="J13" i="36"/>
  <c r="K13" i="36" s="1"/>
  <c r="J12" i="36"/>
  <c r="K12" i="36" s="1"/>
  <c r="J11" i="36"/>
  <c r="J10" i="36"/>
  <c r="J9" i="36"/>
  <c r="K9" i="36" s="1"/>
  <c r="J8" i="36"/>
  <c r="H26" i="36"/>
  <c r="H25" i="36"/>
  <c r="H24" i="36"/>
  <c r="H23" i="36"/>
  <c r="I23" i="36" s="1"/>
  <c r="H22" i="36"/>
  <c r="H21" i="36"/>
  <c r="I21" i="36" s="1"/>
  <c r="H20" i="36"/>
  <c r="H19" i="36"/>
  <c r="H18" i="36"/>
  <c r="H17" i="36"/>
  <c r="H16" i="36"/>
  <c r="I16" i="36" s="1"/>
  <c r="H15" i="36"/>
  <c r="H14" i="36"/>
  <c r="H13" i="36"/>
  <c r="H12" i="36"/>
  <c r="I12" i="36" s="1"/>
  <c r="H11" i="36"/>
  <c r="H10" i="36"/>
  <c r="H9" i="36"/>
  <c r="I9" i="36" s="1"/>
  <c r="H8" i="36"/>
  <c r="I8" i="36" s="1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F26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F10" i="36"/>
  <c r="F9" i="36"/>
  <c r="F8" i="36"/>
  <c r="O26" i="36"/>
  <c r="K26" i="36"/>
  <c r="V25" i="36"/>
  <c r="O24" i="36"/>
  <c r="M24" i="36"/>
  <c r="K24" i="36"/>
  <c r="I24" i="36"/>
  <c r="V21" i="36"/>
  <c r="K21" i="36"/>
  <c r="M21" i="36"/>
  <c r="V20" i="36"/>
  <c r="I20" i="36"/>
  <c r="R19" i="36"/>
  <c r="X18" i="36"/>
  <c r="M18" i="36"/>
  <c r="O18" i="36"/>
  <c r="O16" i="36"/>
  <c r="V14" i="36"/>
  <c r="R13" i="36"/>
  <c r="M12" i="36"/>
  <c r="X11" i="36"/>
  <c r="R11" i="36"/>
  <c r="X10" i="36"/>
  <c r="O10" i="36"/>
  <c r="M10" i="36"/>
  <c r="AA25" i="35"/>
  <c r="AA24" i="35"/>
  <c r="AA23" i="35"/>
  <c r="AA22" i="35"/>
  <c r="AA21" i="35"/>
  <c r="AA20" i="35"/>
  <c r="AA19" i="35"/>
  <c r="AA18" i="35"/>
  <c r="AA17" i="35"/>
  <c r="AA16" i="35"/>
  <c r="AA15" i="35"/>
  <c r="AA14" i="35"/>
  <c r="AA13" i="35"/>
  <c r="AA12" i="35"/>
  <c r="AA11" i="35"/>
  <c r="AA10" i="35"/>
  <c r="AA9" i="35"/>
  <c r="AA8" i="35"/>
  <c r="Z25" i="35"/>
  <c r="Z24" i="35"/>
  <c r="Z23" i="35"/>
  <c r="Z22" i="35"/>
  <c r="Z21" i="35"/>
  <c r="Z20" i="35"/>
  <c r="Z19" i="35"/>
  <c r="Z18" i="35"/>
  <c r="Z17" i="35"/>
  <c r="Z16" i="35"/>
  <c r="Z15" i="35"/>
  <c r="Z14" i="35"/>
  <c r="Z13" i="35"/>
  <c r="Z12" i="35"/>
  <c r="Z11" i="35"/>
  <c r="Z10" i="35"/>
  <c r="Z9" i="35"/>
  <c r="Z8" i="35"/>
  <c r="Y25" i="35"/>
  <c r="Y24" i="35"/>
  <c r="Y23" i="35"/>
  <c r="Y22" i="35"/>
  <c r="Y21" i="35"/>
  <c r="Y20" i="35"/>
  <c r="Y19" i="35"/>
  <c r="Y18" i="35"/>
  <c r="Y17" i="35"/>
  <c r="Y16" i="35"/>
  <c r="Y15" i="35"/>
  <c r="X15" i="35" s="1"/>
  <c r="Y14" i="35"/>
  <c r="R14" i="35" s="1"/>
  <c r="Y13" i="35"/>
  <c r="X13" i="35" s="1"/>
  <c r="Y12" i="35"/>
  <c r="Y11" i="35"/>
  <c r="Y10" i="35"/>
  <c r="Y9" i="35"/>
  <c r="Y8" i="35"/>
  <c r="W25" i="35"/>
  <c r="W24" i="35"/>
  <c r="W23" i="35"/>
  <c r="W22" i="35"/>
  <c r="W21" i="35"/>
  <c r="W20" i="35"/>
  <c r="X20" i="35" s="1"/>
  <c r="W19" i="35"/>
  <c r="W18" i="35"/>
  <c r="W17" i="35"/>
  <c r="X17" i="35" s="1"/>
  <c r="W16" i="35"/>
  <c r="X16" i="35" s="1"/>
  <c r="W15" i="35"/>
  <c r="W14" i="35"/>
  <c r="W13" i="35"/>
  <c r="W12" i="35"/>
  <c r="W11" i="35"/>
  <c r="X11" i="35" s="1"/>
  <c r="W10" i="35"/>
  <c r="X10" i="35" s="1"/>
  <c r="W9" i="35"/>
  <c r="W8" i="35"/>
  <c r="U25" i="35"/>
  <c r="U24" i="35"/>
  <c r="V24" i="35" s="1"/>
  <c r="U23" i="35"/>
  <c r="U22" i="35"/>
  <c r="V22" i="35" s="1"/>
  <c r="U21" i="35"/>
  <c r="V21" i="35" s="1"/>
  <c r="U20" i="35"/>
  <c r="V20" i="35" s="1"/>
  <c r="U19" i="35"/>
  <c r="U18" i="35"/>
  <c r="V18" i="35" s="1"/>
  <c r="U17" i="35"/>
  <c r="V17" i="35" s="1"/>
  <c r="U16" i="35"/>
  <c r="U15" i="35"/>
  <c r="U14" i="35"/>
  <c r="U13" i="35"/>
  <c r="U12" i="35"/>
  <c r="U11" i="35"/>
  <c r="U10" i="35"/>
  <c r="U9" i="35"/>
  <c r="U8" i="35"/>
  <c r="S25" i="35"/>
  <c r="S24" i="35"/>
  <c r="T24" i="35" s="1"/>
  <c r="S23" i="35"/>
  <c r="S22" i="35"/>
  <c r="T22" i="35" s="1"/>
  <c r="S21" i="35"/>
  <c r="S20" i="35"/>
  <c r="T20" i="35" s="1"/>
  <c r="S19" i="35"/>
  <c r="S18" i="35"/>
  <c r="S17" i="35"/>
  <c r="S16" i="35"/>
  <c r="T16" i="35" s="1"/>
  <c r="S15" i="35"/>
  <c r="S14" i="35"/>
  <c r="S13" i="35"/>
  <c r="S12" i="35"/>
  <c r="T12" i="35" s="1"/>
  <c r="S11" i="35"/>
  <c r="S10" i="35"/>
  <c r="T10" i="35" s="1"/>
  <c r="S9" i="35"/>
  <c r="S8" i="35"/>
  <c r="T8" i="35"/>
  <c r="Q25" i="35"/>
  <c r="Q24" i="35"/>
  <c r="Q23" i="35"/>
  <c r="Q22" i="35"/>
  <c r="Q21" i="35"/>
  <c r="Q20" i="35"/>
  <c r="R20" i="35" s="1"/>
  <c r="Q19" i="35"/>
  <c r="R19" i="35" s="1"/>
  <c r="Q18" i="35"/>
  <c r="Q17" i="35"/>
  <c r="Q16" i="35"/>
  <c r="R16" i="35" s="1"/>
  <c r="Q15" i="35"/>
  <c r="Q14" i="35"/>
  <c r="Q13" i="35"/>
  <c r="Q12" i="35"/>
  <c r="R12" i="35" s="1"/>
  <c r="Q11" i="35"/>
  <c r="R11" i="35" s="1"/>
  <c r="Q10" i="35"/>
  <c r="R10" i="35" s="1"/>
  <c r="Q9" i="35"/>
  <c r="Q8" i="35"/>
  <c r="R8" i="35" s="1"/>
  <c r="P25" i="35"/>
  <c r="P24" i="35"/>
  <c r="P23" i="35"/>
  <c r="P22" i="35"/>
  <c r="P21" i="35"/>
  <c r="P20" i="35"/>
  <c r="P19" i="35"/>
  <c r="P18" i="35"/>
  <c r="P17" i="35"/>
  <c r="P16" i="35"/>
  <c r="M16" i="35" s="1"/>
  <c r="P15" i="35"/>
  <c r="P14" i="35"/>
  <c r="P13" i="35"/>
  <c r="P12" i="35"/>
  <c r="P11" i="35"/>
  <c r="P10" i="35"/>
  <c r="P9" i="35"/>
  <c r="M9" i="35" s="1"/>
  <c r="P8" i="35"/>
  <c r="N25" i="35"/>
  <c r="N24" i="35"/>
  <c r="N23" i="35"/>
  <c r="N22" i="35"/>
  <c r="N21" i="35"/>
  <c r="N20" i="35"/>
  <c r="N19" i="35"/>
  <c r="N18" i="35"/>
  <c r="N17" i="35"/>
  <c r="N16" i="35"/>
  <c r="N15" i="35"/>
  <c r="O15" i="35" s="1"/>
  <c r="N14" i="35"/>
  <c r="O14" i="35" s="1"/>
  <c r="N13" i="35"/>
  <c r="O13" i="35" s="1"/>
  <c r="N12" i="35"/>
  <c r="N11" i="35"/>
  <c r="N10" i="35"/>
  <c r="N9" i="35"/>
  <c r="N8" i="35"/>
  <c r="O8" i="35" s="1"/>
  <c r="L25" i="35"/>
  <c r="L24" i="35"/>
  <c r="L23" i="35"/>
  <c r="M23" i="35" s="1"/>
  <c r="L22" i="35"/>
  <c r="L21" i="35"/>
  <c r="L20" i="35"/>
  <c r="L19" i="35"/>
  <c r="L18" i="35"/>
  <c r="L17" i="35"/>
  <c r="L16" i="35"/>
  <c r="L15" i="35"/>
  <c r="M15" i="35" s="1"/>
  <c r="L14" i="35"/>
  <c r="M14" i="35" s="1"/>
  <c r="L13" i="35"/>
  <c r="L12" i="35"/>
  <c r="L11" i="35"/>
  <c r="L10" i="35"/>
  <c r="L9" i="35"/>
  <c r="L8" i="35"/>
  <c r="M8" i="35" s="1"/>
  <c r="J25" i="35"/>
  <c r="K25" i="35" s="1"/>
  <c r="J24" i="35"/>
  <c r="J23" i="35"/>
  <c r="K23" i="35" s="1"/>
  <c r="J22" i="35"/>
  <c r="J21" i="35"/>
  <c r="K21" i="35" s="1"/>
  <c r="J20" i="35"/>
  <c r="J19" i="35"/>
  <c r="J18" i="35"/>
  <c r="J17" i="35"/>
  <c r="J16" i="35"/>
  <c r="J15" i="35"/>
  <c r="K15" i="35" s="1"/>
  <c r="J14" i="35"/>
  <c r="J13" i="35"/>
  <c r="J12" i="35"/>
  <c r="J11" i="35"/>
  <c r="J10" i="35"/>
  <c r="J9" i="35"/>
  <c r="J8" i="35"/>
  <c r="K8" i="35" s="1"/>
  <c r="H25" i="35"/>
  <c r="H24" i="35"/>
  <c r="H23" i="35"/>
  <c r="H22" i="35"/>
  <c r="I22" i="35" s="1"/>
  <c r="H21" i="35"/>
  <c r="I21" i="35" s="1"/>
  <c r="H20" i="35"/>
  <c r="H19" i="35"/>
  <c r="I19" i="35" s="1"/>
  <c r="H18" i="35"/>
  <c r="I18" i="35" s="1"/>
  <c r="H17" i="35"/>
  <c r="I17" i="35" s="1"/>
  <c r="H16" i="35"/>
  <c r="H15" i="35"/>
  <c r="I15" i="35" s="1"/>
  <c r="H14" i="35"/>
  <c r="I14" i="35" s="1"/>
  <c r="H13" i="35"/>
  <c r="I13" i="35" s="1"/>
  <c r="H12" i="35"/>
  <c r="I12" i="35" s="1"/>
  <c r="H11" i="35"/>
  <c r="I11" i="35" s="1"/>
  <c r="H10" i="35"/>
  <c r="H9" i="35"/>
  <c r="H8" i="35"/>
  <c r="I8" i="35" s="1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F10" i="35"/>
  <c r="F9" i="35"/>
  <c r="F8" i="35"/>
  <c r="I25" i="35"/>
  <c r="X21" i="35"/>
  <c r="T21" i="35"/>
  <c r="V19" i="35"/>
  <c r="T17" i="35"/>
  <c r="M13" i="35"/>
  <c r="T11" i="35"/>
  <c r="K11" i="35"/>
  <c r="I10" i="35"/>
  <c r="V12" i="35"/>
  <c r="T26" i="36"/>
  <c r="X12" i="35"/>
  <c r="O22" i="38"/>
  <c r="R16" i="38"/>
  <c r="O9" i="36"/>
  <c r="X8" i="38"/>
  <c r="K14" i="35"/>
  <c r="V10" i="35"/>
  <c r="T21" i="37"/>
  <c r="R11" i="37"/>
  <c r="X19" i="37"/>
  <c r="T16" i="38"/>
  <c r="V19" i="38"/>
  <c r="X12" i="38"/>
  <c r="T11" i="38"/>
  <c r="M20" i="38"/>
  <c r="M8" i="38"/>
  <c r="V22" i="38"/>
  <c r="V26" i="38"/>
  <c r="X14" i="37"/>
  <c r="I18" i="37"/>
  <c r="M25" i="37"/>
  <c r="X21" i="36"/>
  <c r="I11" i="36"/>
  <c r="K8" i="36"/>
  <c r="X19" i="35"/>
  <c r="AA25" i="34"/>
  <c r="AA24" i="34"/>
  <c r="AA22" i="34"/>
  <c r="AA21" i="34"/>
  <c r="AA20" i="34"/>
  <c r="AA19" i="34"/>
  <c r="AA18" i="34"/>
  <c r="AA17" i="34"/>
  <c r="AA16" i="34"/>
  <c r="AA15" i="34"/>
  <c r="AA14" i="34"/>
  <c r="AA13" i="34"/>
  <c r="AA12" i="34"/>
  <c r="AA11" i="34"/>
  <c r="AA10" i="34"/>
  <c r="AA9" i="34"/>
  <c r="AA8" i="34"/>
  <c r="Z25" i="34"/>
  <c r="Z24" i="34"/>
  <c r="Z22" i="34"/>
  <c r="Z21" i="34"/>
  <c r="Z20" i="34"/>
  <c r="Z19" i="34"/>
  <c r="Z18" i="34"/>
  <c r="Z17" i="34"/>
  <c r="Z16" i="34"/>
  <c r="Z15" i="34"/>
  <c r="Z14" i="34"/>
  <c r="Z13" i="34"/>
  <c r="Z12" i="34"/>
  <c r="Z11" i="34"/>
  <c r="Z10" i="34"/>
  <c r="Z9" i="34"/>
  <c r="Z8" i="34"/>
  <c r="Y25" i="34"/>
  <c r="Y24" i="34"/>
  <c r="Y22" i="34"/>
  <c r="Y21" i="34"/>
  <c r="Y20" i="34"/>
  <c r="Y19" i="34"/>
  <c r="W19" i="34"/>
  <c r="X19" i="34" s="1"/>
  <c r="Y18" i="34"/>
  <c r="Y17" i="34"/>
  <c r="Y16" i="34"/>
  <c r="Y15" i="34"/>
  <c r="Y14" i="34"/>
  <c r="Y13" i="34"/>
  <c r="Y12" i="34"/>
  <c r="Y11" i="34"/>
  <c r="Y10" i="34"/>
  <c r="Y9" i="34"/>
  <c r="Y8" i="34"/>
  <c r="W25" i="34"/>
  <c r="W24" i="34"/>
  <c r="W22" i="34"/>
  <c r="W21" i="34"/>
  <c r="W20" i="34"/>
  <c r="W18" i="34"/>
  <c r="W17" i="34"/>
  <c r="W16" i="34"/>
  <c r="W15" i="34"/>
  <c r="W14" i="34"/>
  <c r="W13" i="34"/>
  <c r="W12" i="34"/>
  <c r="X12" i="34" s="1"/>
  <c r="W11" i="34"/>
  <c r="X11" i="34" s="1"/>
  <c r="W10" i="34"/>
  <c r="X10" i="34" s="1"/>
  <c r="W9" i="34"/>
  <c r="X9" i="34" s="1"/>
  <c r="W8" i="34"/>
  <c r="U25" i="34"/>
  <c r="U24" i="34"/>
  <c r="U22" i="34"/>
  <c r="V22" i="34" s="1"/>
  <c r="U21" i="34"/>
  <c r="V21" i="34" s="1"/>
  <c r="U20" i="34"/>
  <c r="U19" i="34"/>
  <c r="V19" i="34" s="1"/>
  <c r="U18" i="34"/>
  <c r="U17" i="34"/>
  <c r="U16" i="34"/>
  <c r="V16" i="34" s="1"/>
  <c r="U15" i="34"/>
  <c r="U14" i="34"/>
  <c r="U13" i="34"/>
  <c r="V13" i="34" s="1"/>
  <c r="U12" i="34"/>
  <c r="V12" i="34" s="1"/>
  <c r="U11" i="34"/>
  <c r="V11" i="34" s="1"/>
  <c r="U10" i="34"/>
  <c r="V10" i="34" s="1"/>
  <c r="U9" i="34"/>
  <c r="U8" i="34"/>
  <c r="S25" i="34"/>
  <c r="S24" i="34"/>
  <c r="T24" i="34" s="1"/>
  <c r="S22" i="34"/>
  <c r="T22" i="34" s="1"/>
  <c r="S21" i="34"/>
  <c r="S20" i="34"/>
  <c r="S19" i="34"/>
  <c r="T19" i="34" s="1"/>
  <c r="S18" i="34"/>
  <c r="S17" i="34"/>
  <c r="S16" i="34"/>
  <c r="T16" i="34" s="1"/>
  <c r="S15" i="34"/>
  <c r="T15" i="34" s="1"/>
  <c r="S14" i="34"/>
  <c r="T14" i="34" s="1"/>
  <c r="S13" i="34"/>
  <c r="S12" i="34"/>
  <c r="S11" i="34"/>
  <c r="S10" i="34"/>
  <c r="T10" i="34" s="1"/>
  <c r="S9" i="34"/>
  <c r="T9" i="34" s="1"/>
  <c r="S8" i="34"/>
  <c r="Q25" i="34"/>
  <c r="R25" i="34" s="1"/>
  <c r="Q24" i="34"/>
  <c r="Q22" i="34"/>
  <c r="R22" i="34" s="1"/>
  <c r="Q21" i="34"/>
  <c r="Q20" i="34"/>
  <c r="Q19" i="34"/>
  <c r="R19" i="34" s="1"/>
  <c r="Q18" i="34"/>
  <c r="Q17" i="34"/>
  <c r="Q16" i="34"/>
  <c r="R16" i="34" s="1"/>
  <c r="Q15" i="34"/>
  <c r="Q14" i="34"/>
  <c r="Q13" i="34"/>
  <c r="Q12" i="34"/>
  <c r="R12" i="34" s="1"/>
  <c r="Q11" i="34"/>
  <c r="R11" i="34" s="1"/>
  <c r="Q10" i="34"/>
  <c r="R10" i="34" s="1"/>
  <c r="Q9" i="34"/>
  <c r="Q8" i="34"/>
  <c r="P25" i="34"/>
  <c r="P24" i="34"/>
  <c r="M23" i="34"/>
  <c r="P21" i="34"/>
  <c r="P20" i="34"/>
  <c r="P19" i="34"/>
  <c r="P18" i="34"/>
  <c r="P17" i="34"/>
  <c r="P16" i="34"/>
  <c r="M16" i="34" s="1"/>
  <c r="P15" i="34"/>
  <c r="P14" i="34"/>
  <c r="P13" i="34"/>
  <c r="P12" i="34"/>
  <c r="P11" i="34"/>
  <c r="P10" i="34"/>
  <c r="P9" i="34"/>
  <c r="N25" i="34"/>
  <c r="O25" i="34" s="1"/>
  <c r="N24" i="34"/>
  <c r="O24" i="34"/>
  <c r="N22" i="34"/>
  <c r="N21" i="34"/>
  <c r="N20" i="34"/>
  <c r="N19" i="34"/>
  <c r="N18" i="34"/>
  <c r="O18" i="34" s="1"/>
  <c r="N17" i="34"/>
  <c r="N16" i="34"/>
  <c r="N15" i="34"/>
  <c r="N14" i="34"/>
  <c r="N13" i="34"/>
  <c r="N12" i="34"/>
  <c r="N11" i="34"/>
  <c r="N10" i="34"/>
  <c r="O10" i="34" s="1"/>
  <c r="N9" i="34"/>
  <c r="L25" i="34"/>
  <c r="L24" i="34"/>
  <c r="M24" i="34" s="1"/>
  <c r="L22" i="34"/>
  <c r="L21" i="34"/>
  <c r="M21" i="34" s="1"/>
  <c r="L20" i="34"/>
  <c r="L19" i="34"/>
  <c r="L18" i="34"/>
  <c r="M18" i="34" s="1"/>
  <c r="L17" i="34"/>
  <c r="L16" i="34"/>
  <c r="L15" i="34"/>
  <c r="L14" i="34"/>
  <c r="L13" i="34"/>
  <c r="M13" i="34" s="1"/>
  <c r="L12" i="34"/>
  <c r="L11" i="34"/>
  <c r="L10" i="34"/>
  <c r="M10" i="34" s="1"/>
  <c r="L9" i="34"/>
  <c r="J25" i="34"/>
  <c r="J24" i="34"/>
  <c r="K23" i="34"/>
  <c r="J22" i="34"/>
  <c r="J21" i="34"/>
  <c r="J20" i="34"/>
  <c r="J19" i="34"/>
  <c r="K19" i="34" s="1"/>
  <c r="J18" i="34"/>
  <c r="K18" i="34" s="1"/>
  <c r="J17" i="34"/>
  <c r="J16" i="34"/>
  <c r="J15" i="34"/>
  <c r="J14" i="34"/>
  <c r="J13" i="34"/>
  <c r="J12" i="34"/>
  <c r="J11" i="34"/>
  <c r="K11" i="34" s="1"/>
  <c r="J10" i="34"/>
  <c r="K10" i="34" s="1"/>
  <c r="J9" i="34"/>
  <c r="H25" i="34"/>
  <c r="H24" i="34"/>
  <c r="I24" i="34" s="1"/>
  <c r="H22" i="34"/>
  <c r="H21" i="34"/>
  <c r="H20" i="34"/>
  <c r="I20" i="34" s="1"/>
  <c r="H19" i="34"/>
  <c r="I19" i="34" s="1"/>
  <c r="H18" i="34"/>
  <c r="I18" i="34" s="1"/>
  <c r="H17" i="34"/>
  <c r="H16" i="34"/>
  <c r="H15" i="34"/>
  <c r="H14" i="34"/>
  <c r="I14" i="34" s="1"/>
  <c r="H13" i="34"/>
  <c r="H12" i="34"/>
  <c r="I12" i="34" s="1"/>
  <c r="H11" i="34"/>
  <c r="H10" i="34"/>
  <c r="I10" i="34" s="1"/>
  <c r="H9" i="34"/>
  <c r="P8" i="34"/>
  <c r="K8" i="34" s="1"/>
  <c r="N8" i="34"/>
  <c r="L8" i="34"/>
  <c r="J8" i="34"/>
  <c r="H8" i="34"/>
  <c r="I8" i="34" s="1"/>
  <c r="G25" i="34"/>
  <c r="G24" i="34"/>
  <c r="G22" i="34"/>
  <c r="G21" i="34"/>
  <c r="G20" i="34"/>
  <c r="G19" i="34"/>
  <c r="G18" i="34"/>
  <c r="G17" i="34"/>
  <c r="G16" i="34"/>
  <c r="G15" i="34"/>
  <c r="G14" i="34"/>
  <c r="G13" i="34"/>
  <c r="G12" i="34"/>
  <c r="G11" i="34"/>
  <c r="G10" i="34"/>
  <c r="G9" i="34"/>
  <c r="G8" i="34"/>
  <c r="F25" i="34"/>
  <c r="F24" i="34"/>
  <c r="F22" i="34"/>
  <c r="F21" i="34"/>
  <c r="F20" i="34"/>
  <c r="F19" i="34"/>
  <c r="F18" i="34"/>
  <c r="F17" i="34"/>
  <c r="F16" i="34"/>
  <c r="F15" i="34"/>
  <c r="F14" i="34"/>
  <c r="F13" i="34"/>
  <c r="F12" i="34"/>
  <c r="F11" i="34"/>
  <c r="F10" i="34"/>
  <c r="F9" i="34"/>
  <c r="F8" i="34"/>
  <c r="K24" i="34"/>
  <c r="R20" i="34"/>
  <c r="M20" i="34"/>
  <c r="T17" i="34"/>
  <c r="T12" i="34"/>
  <c r="T11" i="34"/>
  <c r="O11" i="34"/>
  <c r="R9" i="34"/>
  <c r="M8" i="34"/>
  <c r="AA26" i="33"/>
  <c r="AA25" i="33"/>
  <c r="AA24" i="33"/>
  <c r="AA23" i="33"/>
  <c r="AA22" i="33"/>
  <c r="AA21" i="33"/>
  <c r="AA20" i="33"/>
  <c r="AA19" i="33"/>
  <c r="AA18" i="33"/>
  <c r="AA17" i="33"/>
  <c r="AA16" i="33"/>
  <c r="AA15" i="33"/>
  <c r="AA14" i="33"/>
  <c r="AA13" i="33"/>
  <c r="AA12" i="33"/>
  <c r="AA11" i="33"/>
  <c r="AA10" i="33"/>
  <c r="AA9" i="33"/>
  <c r="AA8" i="33"/>
  <c r="Z26" i="33"/>
  <c r="Z25" i="33"/>
  <c r="Z24" i="33"/>
  <c r="Z23" i="33"/>
  <c r="Z22" i="33"/>
  <c r="Z21" i="33"/>
  <c r="Z20" i="33"/>
  <c r="Z19" i="33"/>
  <c r="Z18" i="33"/>
  <c r="Z17" i="33"/>
  <c r="Z16" i="33"/>
  <c r="Z15" i="33"/>
  <c r="Z14" i="33"/>
  <c r="Z13" i="33"/>
  <c r="Z12" i="33"/>
  <c r="Z11" i="33"/>
  <c r="Z10" i="33"/>
  <c r="Z9" i="33"/>
  <c r="Z8" i="33"/>
  <c r="Y26" i="33"/>
  <c r="Y25" i="33"/>
  <c r="Y24" i="33"/>
  <c r="Y23" i="33"/>
  <c r="Y22" i="33"/>
  <c r="Y21" i="33"/>
  <c r="Y20" i="33"/>
  <c r="Y19" i="33"/>
  <c r="Y18" i="33"/>
  <c r="Y17" i="33"/>
  <c r="Y16" i="33"/>
  <c r="Y15" i="33"/>
  <c r="Y14" i="33"/>
  <c r="Y13" i="33"/>
  <c r="X13" i="33" s="1"/>
  <c r="Y12" i="33"/>
  <c r="Y11" i="33"/>
  <c r="Y10" i="33"/>
  <c r="Y9" i="33"/>
  <c r="Y8" i="33"/>
  <c r="W26" i="33"/>
  <c r="X26" i="33"/>
  <c r="W25" i="33"/>
  <c r="W24" i="33"/>
  <c r="X24" i="33" s="1"/>
  <c r="W23" i="33"/>
  <c r="W22" i="33"/>
  <c r="W21" i="33"/>
  <c r="W20" i="33"/>
  <c r="W19" i="33"/>
  <c r="X19" i="33" s="1"/>
  <c r="W18" i="33"/>
  <c r="X18" i="33" s="1"/>
  <c r="W17" i="33"/>
  <c r="X17" i="33" s="1"/>
  <c r="W16" i="33"/>
  <c r="X16" i="33" s="1"/>
  <c r="W15" i="33"/>
  <c r="W14" i="33"/>
  <c r="W13" i="33"/>
  <c r="W12" i="33"/>
  <c r="W11" i="33"/>
  <c r="W10" i="33"/>
  <c r="W9" i="33"/>
  <c r="W8" i="33"/>
  <c r="X8" i="33" s="1"/>
  <c r="U26" i="33"/>
  <c r="U25" i="33"/>
  <c r="U24" i="33"/>
  <c r="U23" i="33"/>
  <c r="U22" i="33"/>
  <c r="V22" i="33" s="1"/>
  <c r="U21" i="33"/>
  <c r="V21" i="33" s="1"/>
  <c r="U20" i="33"/>
  <c r="U19" i="33"/>
  <c r="V19" i="33" s="1"/>
  <c r="U18" i="33"/>
  <c r="U17" i="33"/>
  <c r="U16" i="33"/>
  <c r="V16" i="33" s="1"/>
  <c r="U15" i="33"/>
  <c r="U14" i="33"/>
  <c r="U13" i="33"/>
  <c r="U12" i="33"/>
  <c r="U11" i="33"/>
  <c r="V11" i="33" s="1"/>
  <c r="U10" i="33"/>
  <c r="U9" i="33"/>
  <c r="U8" i="33"/>
  <c r="S26" i="33"/>
  <c r="T26" i="33" s="1"/>
  <c r="S25" i="33"/>
  <c r="S24" i="33"/>
  <c r="T24" i="33" s="1"/>
  <c r="S23" i="33"/>
  <c r="S22" i="33"/>
  <c r="S21" i="33"/>
  <c r="S20" i="33"/>
  <c r="S19" i="33"/>
  <c r="T19" i="33" s="1"/>
  <c r="S18" i="33"/>
  <c r="S17" i="33"/>
  <c r="T17" i="33" s="1"/>
  <c r="S16" i="33"/>
  <c r="T16" i="33" s="1"/>
  <c r="S15" i="33"/>
  <c r="S14" i="33"/>
  <c r="S13" i="33"/>
  <c r="S12" i="33"/>
  <c r="S11" i="33"/>
  <c r="S10" i="33"/>
  <c r="T10" i="33" s="1"/>
  <c r="S9" i="33"/>
  <c r="S8" i="33"/>
  <c r="Q26" i="33"/>
  <c r="Q25" i="33"/>
  <c r="Q24" i="33"/>
  <c r="Q23" i="33"/>
  <c r="R23" i="33" s="1"/>
  <c r="Q22" i="33"/>
  <c r="Q21" i="33"/>
  <c r="R21" i="33" s="1"/>
  <c r="Q20" i="33"/>
  <c r="R20" i="33" s="1"/>
  <c r="Q19" i="33"/>
  <c r="Q18" i="33"/>
  <c r="R18" i="33" s="1"/>
  <c r="Q17" i="33"/>
  <c r="Q16" i="33"/>
  <c r="Q15" i="33"/>
  <c r="R15" i="33" s="1"/>
  <c r="Q14" i="33"/>
  <c r="Q13" i="33"/>
  <c r="R13" i="33" s="1"/>
  <c r="Q12" i="33"/>
  <c r="R12" i="33" s="1"/>
  <c r="Q11" i="33"/>
  <c r="Q10" i="33"/>
  <c r="R10" i="33" s="1"/>
  <c r="Q9" i="33"/>
  <c r="Q8" i="33"/>
  <c r="R8" i="33" s="1"/>
  <c r="P26" i="33"/>
  <c r="P25" i="33"/>
  <c r="P24" i="33"/>
  <c r="P23" i="33"/>
  <c r="P22" i="33"/>
  <c r="P21" i="33"/>
  <c r="P20" i="33"/>
  <c r="P19" i="33"/>
  <c r="P18" i="33"/>
  <c r="P17" i="33"/>
  <c r="P16" i="33"/>
  <c r="P15" i="33"/>
  <c r="P14" i="33"/>
  <c r="O14" i="33" s="1"/>
  <c r="P13" i="33"/>
  <c r="P12" i="33"/>
  <c r="P11" i="33"/>
  <c r="P10" i="33"/>
  <c r="P9" i="33"/>
  <c r="P8" i="33"/>
  <c r="N26" i="33"/>
  <c r="O26" i="33" s="1"/>
  <c r="N25" i="33"/>
  <c r="N24" i="33"/>
  <c r="O24" i="33" s="1"/>
  <c r="N23" i="33"/>
  <c r="O23" i="33" s="1"/>
  <c r="N22" i="33"/>
  <c r="N21" i="33"/>
  <c r="N20" i="33"/>
  <c r="N19" i="33"/>
  <c r="N18" i="33"/>
  <c r="N17" i="33"/>
  <c r="O17" i="33"/>
  <c r="N16" i="33"/>
  <c r="N15" i="33"/>
  <c r="N14" i="33"/>
  <c r="N13" i="33"/>
  <c r="N12" i="33"/>
  <c r="N11" i="33"/>
  <c r="N10" i="33"/>
  <c r="O10" i="33" s="1"/>
  <c r="N9" i="33"/>
  <c r="N8" i="33"/>
  <c r="L26" i="33"/>
  <c r="M26" i="33"/>
  <c r="L25" i="33"/>
  <c r="L24" i="33"/>
  <c r="L23" i="33"/>
  <c r="L22" i="33"/>
  <c r="M22" i="33" s="1"/>
  <c r="L21" i="33"/>
  <c r="L20" i="33"/>
  <c r="L19" i="33"/>
  <c r="L18" i="33"/>
  <c r="M18" i="33" s="1"/>
  <c r="L17" i="33"/>
  <c r="L16" i="33"/>
  <c r="L15" i="33"/>
  <c r="M15" i="33" s="1"/>
  <c r="L14" i="33"/>
  <c r="M14" i="33" s="1"/>
  <c r="L13" i="33"/>
  <c r="L12" i="33"/>
  <c r="L11" i="33"/>
  <c r="L10" i="33"/>
  <c r="M10" i="33" s="1"/>
  <c r="L9" i="33"/>
  <c r="L8" i="33"/>
  <c r="J16" i="33"/>
  <c r="J26" i="33"/>
  <c r="K26" i="33" s="1"/>
  <c r="J25" i="33"/>
  <c r="K25" i="33" s="1"/>
  <c r="J24" i="33"/>
  <c r="J23" i="33"/>
  <c r="J22" i="33"/>
  <c r="J21" i="33"/>
  <c r="J20" i="33"/>
  <c r="K20" i="33" s="1"/>
  <c r="J19" i="33"/>
  <c r="J18" i="33"/>
  <c r="J17" i="33"/>
  <c r="J15" i="33"/>
  <c r="J14" i="33"/>
  <c r="J13" i="33"/>
  <c r="J12" i="33"/>
  <c r="J11" i="33"/>
  <c r="K11" i="33" s="1"/>
  <c r="J10" i="33"/>
  <c r="K10" i="33" s="1"/>
  <c r="J9" i="33"/>
  <c r="K9" i="33" s="1"/>
  <c r="J8" i="33"/>
  <c r="H26" i="33"/>
  <c r="I26" i="33" s="1"/>
  <c r="H25" i="33"/>
  <c r="H24" i="33"/>
  <c r="H23" i="33"/>
  <c r="I23" i="33" s="1"/>
  <c r="H22" i="33"/>
  <c r="H21" i="33"/>
  <c r="H20" i="33"/>
  <c r="H19" i="33"/>
  <c r="H18" i="33"/>
  <c r="H17" i="33"/>
  <c r="H16" i="33"/>
  <c r="I16" i="33" s="1"/>
  <c r="H15" i="33"/>
  <c r="I15" i="33" s="1"/>
  <c r="H14" i="33"/>
  <c r="I14" i="33" s="1"/>
  <c r="H13" i="33"/>
  <c r="H12" i="33"/>
  <c r="H11" i="33"/>
  <c r="H10" i="33"/>
  <c r="I10" i="33" s="1"/>
  <c r="H9" i="33"/>
  <c r="I9" i="33" s="1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9" i="33"/>
  <c r="F26" i="33"/>
  <c r="F25" i="33"/>
  <c r="F24" i="33"/>
  <c r="F23" i="33"/>
  <c r="F22" i="33"/>
  <c r="F21" i="33"/>
  <c r="F20" i="33"/>
  <c r="F19" i="33"/>
  <c r="F18" i="33"/>
  <c r="F17" i="33"/>
  <c r="F16" i="33"/>
  <c r="F15" i="33"/>
  <c r="F14" i="33"/>
  <c r="F13" i="33"/>
  <c r="F12" i="33"/>
  <c r="F11" i="33"/>
  <c r="F10" i="33"/>
  <c r="F9" i="33"/>
  <c r="H8" i="33"/>
  <c r="G8" i="33"/>
  <c r="F8" i="33"/>
  <c r="R26" i="33"/>
  <c r="O25" i="33"/>
  <c r="R24" i="33"/>
  <c r="I22" i="33"/>
  <c r="I21" i="33"/>
  <c r="R19" i="33"/>
  <c r="R16" i="33"/>
  <c r="R11" i="33"/>
  <c r="R9" i="33"/>
  <c r="M59" i="29"/>
  <c r="M72" i="29"/>
  <c r="M74" i="29"/>
  <c r="M60" i="29"/>
  <c r="M61" i="29"/>
  <c r="M62" i="29"/>
  <c r="M63" i="29"/>
  <c r="M64" i="29"/>
  <c r="M65" i="29"/>
  <c r="M66" i="29"/>
  <c r="M67" i="29"/>
  <c r="M68" i="29"/>
  <c r="M69" i="29"/>
  <c r="M70" i="29"/>
  <c r="M71" i="29"/>
  <c r="M73" i="29"/>
  <c r="M75" i="29"/>
  <c r="M58" i="29"/>
  <c r="J72" i="29"/>
  <c r="K72" i="29"/>
  <c r="L72" i="29"/>
  <c r="J74" i="29"/>
  <c r="K74" i="29"/>
  <c r="L74" i="29"/>
  <c r="J60" i="29"/>
  <c r="K60" i="29"/>
  <c r="L60" i="29"/>
  <c r="J61" i="29"/>
  <c r="K61" i="29"/>
  <c r="L61" i="29"/>
  <c r="J62" i="29"/>
  <c r="K62" i="29"/>
  <c r="L62" i="29"/>
  <c r="J63" i="29"/>
  <c r="K63" i="29"/>
  <c r="L63" i="29"/>
  <c r="J64" i="29"/>
  <c r="K64" i="29"/>
  <c r="L64" i="29"/>
  <c r="J65" i="29"/>
  <c r="K65" i="29"/>
  <c r="L65" i="29"/>
  <c r="J66" i="29"/>
  <c r="K66" i="29"/>
  <c r="L66" i="29"/>
  <c r="J67" i="29"/>
  <c r="K67" i="29"/>
  <c r="L67" i="29"/>
  <c r="J68" i="29"/>
  <c r="K68" i="29"/>
  <c r="L68" i="29"/>
  <c r="J69" i="29"/>
  <c r="K69" i="29"/>
  <c r="L69" i="29"/>
  <c r="J70" i="29"/>
  <c r="K70" i="29"/>
  <c r="L70" i="29"/>
  <c r="J71" i="29"/>
  <c r="K71" i="29"/>
  <c r="L71" i="29"/>
  <c r="J73" i="29"/>
  <c r="K73" i="29"/>
  <c r="L73" i="29"/>
  <c r="P130" i="4"/>
  <c r="Q130" i="4"/>
  <c r="R130" i="4"/>
  <c r="L59" i="29"/>
  <c r="K59" i="29"/>
  <c r="J58" i="29"/>
  <c r="F59" i="29"/>
  <c r="F60" i="29"/>
  <c r="F73" i="29"/>
  <c r="F75" i="29"/>
  <c r="F61" i="29"/>
  <c r="F62" i="29"/>
  <c r="F69" i="29"/>
  <c r="F74" i="29"/>
  <c r="F76" i="29"/>
  <c r="F67" i="29"/>
  <c r="F63" i="29"/>
  <c r="F64" i="29"/>
  <c r="F72" i="29"/>
  <c r="F68" i="29"/>
  <c r="F70" i="29"/>
  <c r="F71" i="29"/>
  <c r="F65" i="29"/>
  <c r="F66" i="29"/>
  <c r="F58" i="29"/>
  <c r="D58" i="29"/>
  <c r="E58" i="29"/>
  <c r="D59" i="29"/>
  <c r="E59" i="29"/>
  <c r="D60" i="29"/>
  <c r="E60" i="29"/>
  <c r="D73" i="29"/>
  <c r="E73" i="29"/>
  <c r="D75" i="29"/>
  <c r="E75" i="29"/>
  <c r="D61" i="29"/>
  <c r="E61" i="29"/>
  <c r="D62" i="29"/>
  <c r="E62" i="29"/>
  <c r="D69" i="29"/>
  <c r="E69" i="29"/>
  <c r="D74" i="29"/>
  <c r="E74" i="29"/>
  <c r="D76" i="29"/>
  <c r="E76" i="29"/>
  <c r="D67" i="29"/>
  <c r="E67" i="29"/>
  <c r="D63" i="29"/>
  <c r="E63" i="29"/>
  <c r="D64" i="29"/>
  <c r="E64" i="29"/>
  <c r="D72" i="29"/>
  <c r="E72" i="29"/>
  <c r="D68" i="29"/>
  <c r="E68" i="29"/>
  <c r="D70" i="29"/>
  <c r="E70" i="29"/>
  <c r="D71" i="29"/>
  <c r="E71" i="29"/>
  <c r="D65" i="29"/>
  <c r="E65" i="29"/>
  <c r="D66" i="29"/>
  <c r="E66" i="29"/>
  <c r="C59" i="29"/>
  <c r="C60" i="29"/>
  <c r="C73" i="29"/>
  <c r="C75" i="29"/>
  <c r="C61" i="29"/>
  <c r="C62" i="29"/>
  <c r="C69" i="29"/>
  <c r="C74" i="29"/>
  <c r="C76" i="29"/>
  <c r="C67" i="29"/>
  <c r="C63" i="29"/>
  <c r="C64" i="29"/>
  <c r="C72" i="29"/>
  <c r="C68" i="29"/>
  <c r="C70" i="29"/>
  <c r="C71" i="29"/>
  <c r="C65" i="29"/>
  <c r="C66" i="29"/>
  <c r="C58" i="29"/>
  <c r="M49" i="29"/>
  <c r="M48" i="29"/>
  <c r="M50" i="29"/>
  <c r="M36" i="29"/>
  <c r="M53" i="29"/>
  <c r="M37" i="29"/>
  <c r="M38" i="29"/>
  <c r="M45" i="29"/>
  <c r="M39" i="29"/>
  <c r="M40" i="29"/>
  <c r="M51" i="29"/>
  <c r="M47" i="29"/>
  <c r="M41" i="29"/>
  <c r="M42" i="29"/>
  <c r="M43" i="29"/>
  <c r="M46" i="29"/>
  <c r="M44" i="29"/>
  <c r="M52" i="29"/>
  <c r="K52" i="29"/>
  <c r="L52" i="29"/>
  <c r="K49" i="29"/>
  <c r="L49" i="29"/>
  <c r="K48" i="29"/>
  <c r="L48" i="29"/>
  <c r="K50" i="29"/>
  <c r="L50" i="29"/>
  <c r="K36" i="29"/>
  <c r="L36" i="29"/>
  <c r="K53" i="29"/>
  <c r="L53" i="29"/>
  <c r="K37" i="29"/>
  <c r="L37" i="29"/>
  <c r="K38" i="29"/>
  <c r="L38" i="29"/>
  <c r="K45" i="29"/>
  <c r="L45" i="29"/>
  <c r="K39" i="29"/>
  <c r="L39" i="29"/>
  <c r="K40" i="29"/>
  <c r="L40" i="29"/>
  <c r="K51" i="29"/>
  <c r="L51" i="29"/>
  <c r="K47" i="29"/>
  <c r="L47" i="29"/>
  <c r="K41" i="29"/>
  <c r="L41" i="29"/>
  <c r="K42" i="29"/>
  <c r="L42" i="29"/>
  <c r="K43" i="29"/>
  <c r="L43" i="29"/>
  <c r="K46" i="29"/>
  <c r="L46" i="29"/>
  <c r="K44" i="29"/>
  <c r="L44" i="29"/>
  <c r="J49" i="29"/>
  <c r="J48" i="29"/>
  <c r="J50" i="29"/>
  <c r="J36" i="29"/>
  <c r="J53" i="29"/>
  <c r="J37" i="29"/>
  <c r="J38" i="29"/>
  <c r="J45" i="29"/>
  <c r="J39" i="29"/>
  <c r="J40" i="29"/>
  <c r="J51" i="29"/>
  <c r="J47" i="29"/>
  <c r="J41" i="29"/>
  <c r="J42" i="29"/>
  <c r="J43" i="29"/>
  <c r="J46" i="29"/>
  <c r="J44" i="29"/>
  <c r="J52" i="29"/>
  <c r="F53" i="29"/>
  <c r="F36" i="29"/>
  <c r="F46" i="29"/>
  <c r="F52" i="29"/>
  <c r="F37" i="29"/>
  <c r="F38" i="29"/>
  <c r="F39" i="29"/>
  <c r="F51" i="29"/>
  <c r="F40" i="29"/>
  <c r="F41" i="29"/>
  <c r="F42" i="29"/>
  <c r="F43" i="29"/>
  <c r="F50" i="29"/>
  <c r="F47" i="29"/>
  <c r="F48" i="29"/>
  <c r="F49" i="29"/>
  <c r="F44" i="29"/>
  <c r="F45" i="29"/>
  <c r="F54" i="29"/>
  <c r="C46" i="29"/>
  <c r="K24" i="29"/>
  <c r="I21" i="29"/>
  <c r="I10" i="29"/>
  <c r="I11" i="29"/>
  <c r="I12" i="29"/>
  <c r="I13" i="29"/>
  <c r="I18" i="29"/>
  <c r="I23" i="29"/>
  <c r="I20" i="29"/>
  <c r="I19" i="29"/>
  <c r="I14" i="29"/>
  <c r="I15" i="29"/>
  <c r="I28" i="29"/>
  <c r="I27" i="29"/>
  <c r="I22" i="29"/>
  <c r="I25" i="29"/>
  <c r="I16" i="29"/>
  <c r="I17" i="29"/>
  <c r="E21" i="29"/>
  <c r="E10" i="29"/>
  <c r="E27" i="29"/>
  <c r="E26" i="29"/>
  <c r="E23" i="29"/>
  <c r="E11" i="29"/>
  <c r="E12" i="29"/>
  <c r="E13" i="29"/>
  <c r="E14" i="29"/>
  <c r="E15" i="29"/>
  <c r="E24" i="29"/>
  <c r="E25" i="29"/>
  <c r="E16" i="29"/>
  <c r="E17" i="29"/>
  <c r="E18" i="29"/>
  <c r="E19" i="29"/>
  <c r="E20" i="29"/>
  <c r="E22" i="29"/>
  <c r="K21" i="29"/>
  <c r="K10" i="29"/>
  <c r="K11" i="29"/>
  <c r="K12" i="29"/>
  <c r="K13" i="29"/>
  <c r="K18" i="29"/>
  <c r="K23" i="29"/>
  <c r="K20" i="29"/>
  <c r="K19" i="29"/>
  <c r="K14" i="29"/>
  <c r="K15" i="29"/>
  <c r="K28" i="29"/>
  <c r="K27" i="29"/>
  <c r="K22" i="29"/>
  <c r="K25" i="29"/>
  <c r="K16" i="29"/>
  <c r="K17" i="29"/>
  <c r="K26" i="29"/>
  <c r="C21" i="29"/>
  <c r="D21" i="29"/>
  <c r="C22" i="29"/>
  <c r="D22" i="29"/>
  <c r="C23" i="29"/>
  <c r="D23" i="29"/>
  <c r="C24" i="29"/>
  <c r="D24" i="29"/>
  <c r="C25" i="29"/>
  <c r="D25" i="29"/>
  <c r="C26" i="29"/>
  <c r="D26" i="29"/>
  <c r="C27" i="29"/>
  <c r="D27" i="29"/>
  <c r="C20" i="29"/>
  <c r="C10" i="29"/>
  <c r="L130" i="4"/>
  <c r="J17" i="2" s="1"/>
  <c r="N130" i="4"/>
  <c r="J19" i="2" s="1"/>
  <c r="C39" i="29"/>
  <c r="C42" i="29"/>
  <c r="C43" i="29"/>
  <c r="C54" i="29"/>
  <c r="D54" i="29"/>
  <c r="E54" i="29"/>
  <c r="E53" i="29"/>
  <c r="E36" i="29"/>
  <c r="E46" i="29"/>
  <c r="E52" i="29"/>
  <c r="E37" i="29"/>
  <c r="E38" i="29"/>
  <c r="E39" i="29"/>
  <c r="E51" i="29"/>
  <c r="E40" i="29"/>
  <c r="E41" i="29"/>
  <c r="E42" i="29"/>
  <c r="E43" i="29"/>
  <c r="E50" i="29"/>
  <c r="E47" i="29"/>
  <c r="E48" i="29"/>
  <c r="E49" i="29"/>
  <c r="E44" i="29"/>
  <c r="E45" i="29"/>
  <c r="D53" i="29"/>
  <c r="D36" i="29"/>
  <c r="D46" i="29"/>
  <c r="D52" i="29"/>
  <c r="D37" i="29"/>
  <c r="D38" i="29"/>
  <c r="D39" i="29"/>
  <c r="D51" i="29"/>
  <c r="D40" i="29"/>
  <c r="D41" i="29"/>
  <c r="D42" i="29"/>
  <c r="D43" i="29"/>
  <c r="D50" i="29"/>
  <c r="D47" i="29"/>
  <c r="D48" i="29"/>
  <c r="C48" i="29"/>
  <c r="D49" i="29"/>
  <c r="D44" i="29"/>
  <c r="D45" i="29"/>
  <c r="C53" i="29"/>
  <c r="C36" i="29"/>
  <c r="C52" i="29"/>
  <c r="C37" i="29"/>
  <c r="C38" i="29"/>
  <c r="C51" i="29"/>
  <c r="C40" i="29"/>
  <c r="C41" i="29"/>
  <c r="C50" i="29"/>
  <c r="C47" i="29"/>
  <c r="C49" i="29"/>
  <c r="C44" i="29"/>
  <c r="C45" i="29"/>
  <c r="K58" i="29"/>
  <c r="L58" i="29"/>
  <c r="J59" i="29"/>
  <c r="C19" i="29"/>
  <c r="J26" i="29"/>
  <c r="J21" i="29"/>
  <c r="J10" i="29"/>
  <c r="J11" i="29"/>
  <c r="J12" i="29"/>
  <c r="J13" i="29"/>
  <c r="J18" i="29"/>
  <c r="J23" i="29"/>
  <c r="J20" i="29"/>
  <c r="J19" i="29"/>
  <c r="J14" i="29"/>
  <c r="J15" i="29"/>
  <c r="J28" i="29"/>
  <c r="J27" i="29"/>
  <c r="J22" i="29"/>
  <c r="J25" i="29"/>
  <c r="J16" i="29"/>
  <c r="J17" i="29"/>
  <c r="I26" i="29"/>
  <c r="D10" i="29"/>
  <c r="D11" i="29"/>
  <c r="D12" i="29"/>
  <c r="D13" i="29"/>
  <c r="D14" i="29"/>
  <c r="D15" i="29"/>
  <c r="D16" i="29"/>
  <c r="D17" i="29"/>
  <c r="D18" i="29"/>
  <c r="D19" i="29"/>
  <c r="D20" i="29"/>
  <c r="C11" i="29"/>
  <c r="C12" i="29"/>
  <c r="C13" i="29"/>
  <c r="C14" i="29"/>
  <c r="C15" i="29"/>
  <c r="C16" i="29"/>
  <c r="C17" i="29"/>
  <c r="C18" i="29"/>
  <c r="H26" i="29"/>
  <c r="H21" i="29"/>
  <c r="H10" i="29"/>
  <c r="H24" i="29"/>
  <c r="H11" i="29"/>
  <c r="H12" i="29"/>
  <c r="H13" i="29"/>
  <c r="H18" i="29"/>
  <c r="H23" i="29"/>
  <c r="H20" i="29"/>
  <c r="H19" i="29"/>
  <c r="H14" i="29"/>
  <c r="H15" i="29"/>
  <c r="H28" i="29"/>
  <c r="H27" i="29"/>
  <c r="H22" i="29"/>
  <c r="H25" i="29"/>
  <c r="H16" i="29"/>
  <c r="H17" i="29"/>
  <c r="B21" i="29"/>
  <c r="B10" i="29"/>
  <c r="B27" i="29"/>
  <c r="B26" i="29"/>
  <c r="B23" i="29"/>
  <c r="B11" i="29"/>
  <c r="B12" i="29"/>
  <c r="B13" i="29"/>
  <c r="B14" i="29"/>
  <c r="B15" i="29"/>
  <c r="B24" i="29"/>
  <c r="B25" i="29"/>
  <c r="B16" i="29"/>
  <c r="B17" i="29"/>
  <c r="B18" i="29"/>
  <c r="B19" i="29"/>
  <c r="B20" i="29"/>
  <c r="B22" i="29"/>
  <c r="C24" i="30"/>
  <c r="F130" i="4"/>
  <c r="G130" i="4"/>
  <c r="J6" i="30" s="1"/>
  <c r="H130" i="4"/>
  <c r="J7" i="30" s="1"/>
  <c r="I130" i="4"/>
  <c r="J130" i="4"/>
  <c r="K130" i="4"/>
  <c r="J12" i="30" s="1"/>
  <c r="M130" i="4"/>
  <c r="O130" i="4"/>
  <c r="S130" i="4"/>
  <c r="T130" i="4"/>
  <c r="J26" i="2" s="1"/>
  <c r="U130" i="4"/>
  <c r="G110" i="44" s="1"/>
  <c r="V130" i="4"/>
  <c r="J28" i="2" s="1"/>
  <c r="J129" i="29"/>
  <c r="J130" i="29"/>
  <c r="J131" i="29"/>
  <c r="J132" i="29"/>
  <c r="J133" i="29"/>
  <c r="J134" i="29"/>
  <c r="J135" i="29"/>
  <c r="J136" i="29"/>
  <c r="J137" i="29"/>
  <c r="J138" i="29"/>
  <c r="J139" i="29"/>
  <c r="J140" i="29"/>
  <c r="J141" i="29"/>
  <c r="J142" i="29"/>
  <c r="J143" i="29"/>
  <c r="J144" i="29"/>
  <c r="J145" i="29"/>
  <c r="J146" i="29"/>
  <c r="J147" i="29"/>
  <c r="I130" i="29"/>
  <c r="I131" i="29"/>
  <c r="I132" i="29"/>
  <c r="I133" i="29"/>
  <c r="I134" i="29"/>
  <c r="I135" i="29"/>
  <c r="I136" i="29"/>
  <c r="I137" i="29"/>
  <c r="I138" i="29"/>
  <c r="I139" i="29"/>
  <c r="I140" i="29"/>
  <c r="I141" i="29"/>
  <c r="I142" i="29"/>
  <c r="I143" i="29"/>
  <c r="I144" i="29"/>
  <c r="I145" i="29"/>
  <c r="I146" i="29"/>
  <c r="I147" i="29"/>
  <c r="I129" i="29"/>
  <c r="H137" i="29"/>
  <c r="H129" i="29"/>
  <c r="H138" i="29"/>
  <c r="H139" i="29"/>
  <c r="H140" i="29"/>
  <c r="H132" i="29"/>
  <c r="H134" i="29"/>
  <c r="H131" i="29"/>
  <c r="H141" i="29"/>
  <c r="H142" i="29"/>
  <c r="H143" i="29"/>
  <c r="H144" i="29"/>
  <c r="H130" i="29"/>
  <c r="H133" i="29"/>
  <c r="H145" i="29"/>
  <c r="H146" i="29"/>
  <c r="G130" i="29"/>
  <c r="G138" i="29"/>
  <c r="G133" i="29"/>
  <c r="G139" i="29"/>
  <c r="G140" i="29"/>
  <c r="G141" i="29"/>
  <c r="G134" i="29"/>
  <c r="G136" i="29"/>
  <c r="G137" i="29"/>
  <c r="G131" i="29"/>
  <c r="G142" i="29"/>
  <c r="G143" i="29"/>
  <c r="G144" i="29"/>
  <c r="G145" i="29"/>
  <c r="G129" i="29"/>
  <c r="G132" i="29"/>
  <c r="G146" i="29"/>
  <c r="G147" i="29"/>
  <c r="G135" i="29"/>
  <c r="F129" i="29"/>
  <c r="F130" i="29"/>
  <c r="F131" i="29"/>
  <c r="F132" i="29"/>
  <c r="F133" i="29"/>
  <c r="F134" i="29"/>
  <c r="F135" i="29"/>
  <c r="F136" i="29"/>
  <c r="F137" i="29"/>
  <c r="F138" i="29"/>
  <c r="F139" i="29"/>
  <c r="F140" i="29"/>
  <c r="F141" i="29"/>
  <c r="F142" i="29"/>
  <c r="F143" i="29"/>
  <c r="F144" i="29"/>
  <c r="F145" i="29"/>
  <c r="F146" i="29"/>
  <c r="F147" i="29"/>
  <c r="E130" i="29"/>
  <c r="E131" i="29"/>
  <c r="E132" i="29"/>
  <c r="E133" i="29"/>
  <c r="E134" i="29"/>
  <c r="E135" i="29"/>
  <c r="E136" i="29"/>
  <c r="E137" i="29"/>
  <c r="E138" i="29"/>
  <c r="E139" i="29"/>
  <c r="E140" i="29"/>
  <c r="E141" i="29"/>
  <c r="E142" i="29"/>
  <c r="E143" i="29"/>
  <c r="E144" i="29"/>
  <c r="E145" i="29"/>
  <c r="E146" i="29"/>
  <c r="E147" i="29"/>
  <c r="E129" i="29"/>
  <c r="D130" i="29"/>
  <c r="D131" i="29"/>
  <c r="D132" i="29"/>
  <c r="D133" i="29"/>
  <c r="D134" i="29"/>
  <c r="D135" i="29"/>
  <c r="D136" i="29"/>
  <c r="D137" i="29"/>
  <c r="D138" i="29"/>
  <c r="D139" i="29"/>
  <c r="D140" i="29"/>
  <c r="D141" i="29"/>
  <c r="D142" i="29"/>
  <c r="D143" i="29"/>
  <c r="D144" i="29"/>
  <c r="D145" i="29"/>
  <c r="D146" i="29"/>
  <c r="D147" i="29"/>
  <c r="D129" i="29"/>
  <c r="C130" i="29"/>
  <c r="C131" i="29"/>
  <c r="C132" i="29"/>
  <c r="C133" i="29"/>
  <c r="C134" i="29"/>
  <c r="C135" i="29"/>
  <c r="C136" i="29"/>
  <c r="C137" i="29"/>
  <c r="C138" i="29"/>
  <c r="C139" i="29"/>
  <c r="C140" i="29"/>
  <c r="C141" i="29"/>
  <c r="C142" i="29"/>
  <c r="C143" i="29"/>
  <c r="C144" i="29"/>
  <c r="C145" i="29"/>
  <c r="C146" i="29"/>
  <c r="C147" i="29"/>
  <c r="C129" i="29"/>
  <c r="J108" i="29"/>
  <c r="J109" i="29"/>
  <c r="J110" i="29"/>
  <c r="J111" i="29"/>
  <c r="J112" i="29"/>
  <c r="J113" i="29"/>
  <c r="J114" i="29"/>
  <c r="J115" i="29"/>
  <c r="J116" i="29"/>
  <c r="J117" i="29"/>
  <c r="J118" i="29"/>
  <c r="J119" i="29"/>
  <c r="J120" i="29"/>
  <c r="J121" i="29"/>
  <c r="J122" i="29"/>
  <c r="J123" i="29"/>
  <c r="J124" i="29"/>
  <c r="J107" i="29"/>
  <c r="I108" i="29"/>
  <c r="I109" i="29"/>
  <c r="I110" i="29"/>
  <c r="I111" i="29"/>
  <c r="I112" i="29"/>
  <c r="I113" i="29"/>
  <c r="I114" i="29"/>
  <c r="I115" i="29"/>
  <c r="I116" i="29"/>
  <c r="I117" i="29"/>
  <c r="I118" i="29"/>
  <c r="I119" i="29"/>
  <c r="I120" i="29"/>
  <c r="I121" i="29"/>
  <c r="I122" i="29"/>
  <c r="I123" i="29"/>
  <c r="I124" i="29"/>
  <c r="I107" i="29"/>
  <c r="H111" i="29"/>
  <c r="H112" i="29"/>
  <c r="H107" i="29"/>
  <c r="H108" i="29"/>
  <c r="H113" i="29"/>
  <c r="H114" i="29"/>
  <c r="H115" i="29"/>
  <c r="H116" i="29"/>
  <c r="H117" i="29"/>
  <c r="H118" i="29"/>
  <c r="H119" i="29"/>
  <c r="H120" i="29"/>
  <c r="H121" i="29"/>
  <c r="H122" i="29"/>
  <c r="H123" i="29"/>
  <c r="H124" i="29"/>
  <c r="H125" i="29"/>
  <c r="G108" i="29"/>
  <c r="G114" i="29"/>
  <c r="G115" i="29"/>
  <c r="G111" i="29"/>
  <c r="G112" i="29"/>
  <c r="G116" i="29"/>
  <c r="G117" i="29"/>
  <c r="G118" i="29"/>
  <c r="G119" i="29"/>
  <c r="G120" i="29"/>
  <c r="G113" i="29"/>
  <c r="G107" i="29"/>
  <c r="G121" i="29"/>
  <c r="G122" i="29"/>
  <c r="G123" i="29"/>
  <c r="G124" i="29"/>
  <c r="G125" i="29"/>
  <c r="G109" i="29"/>
  <c r="F108" i="29"/>
  <c r="F109" i="29"/>
  <c r="F110" i="29"/>
  <c r="F111" i="29"/>
  <c r="F112" i="29"/>
  <c r="F113" i="29"/>
  <c r="F114" i="29"/>
  <c r="F115" i="29"/>
  <c r="F116" i="29"/>
  <c r="F117" i="29"/>
  <c r="F118" i="29"/>
  <c r="F119" i="29"/>
  <c r="F120" i="29"/>
  <c r="F121" i="29"/>
  <c r="F122" i="29"/>
  <c r="F123" i="29"/>
  <c r="F124" i="29"/>
  <c r="F107" i="29"/>
  <c r="E108" i="29"/>
  <c r="E109" i="29"/>
  <c r="E110" i="29"/>
  <c r="E111" i="29"/>
  <c r="E112" i="29"/>
  <c r="E113" i="29"/>
  <c r="E114" i="29"/>
  <c r="E115" i="29"/>
  <c r="E116" i="29"/>
  <c r="E117" i="29"/>
  <c r="E118" i="29"/>
  <c r="E119" i="29"/>
  <c r="E120" i="29"/>
  <c r="E121" i="29"/>
  <c r="E122" i="29"/>
  <c r="E123" i="29"/>
  <c r="E124" i="29"/>
  <c r="E107" i="29"/>
  <c r="D108" i="29"/>
  <c r="D109" i="29"/>
  <c r="D110" i="29"/>
  <c r="D111" i="29"/>
  <c r="D112" i="29"/>
  <c r="D113" i="29"/>
  <c r="D114" i="29"/>
  <c r="D115" i="29"/>
  <c r="D116" i="29"/>
  <c r="D117" i="29"/>
  <c r="D118" i="29"/>
  <c r="D119" i="29"/>
  <c r="D120" i="29"/>
  <c r="D121" i="29"/>
  <c r="D122" i="29"/>
  <c r="D123" i="29"/>
  <c r="D124" i="29"/>
  <c r="D107" i="29"/>
  <c r="C108" i="29"/>
  <c r="C109" i="29"/>
  <c r="C110" i="29"/>
  <c r="C111" i="29"/>
  <c r="C112" i="29"/>
  <c r="C113" i="29"/>
  <c r="C114" i="29"/>
  <c r="C115" i="29"/>
  <c r="C116" i="29"/>
  <c r="C117" i="29"/>
  <c r="C118" i="29"/>
  <c r="C119" i="29"/>
  <c r="C120" i="29"/>
  <c r="C121" i="29"/>
  <c r="C122" i="29"/>
  <c r="C123" i="29"/>
  <c r="C124" i="29"/>
  <c r="C107" i="29"/>
  <c r="O82" i="29"/>
  <c r="O83" i="29"/>
  <c r="O98" i="29"/>
  <c r="O97" i="29"/>
  <c r="O84" i="29"/>
  <c r="O85" i="29"/>
  <c r="O86" i="29"/>
  <c r="O87" i="29"/>
  <c r="O88" i="29"/>
  <c r="O89" i="29"/>
  <c r="O90" i="29"/>
  <c r="O91" i="29"/>
  <c r="O92" i="29"/>
  <c r="O93" i="29"/>
  <c r="O94" i="29"/>
  <c r="O95" i="29"/>
  <c r="O96" i="29"/>
  <c r="O99" i="29"/>
  <c r="N82" i="29"/>
  <c r="N83" i="29"/>
  <c r="N98" i="29"/>
  <c r="N97" i="29"/>
  <c r="N84" i="29"/>
  <c r="N85" i="29"/>
  <c r="N86" i="29"/>
  <c r="N87" i="29"/>
  <c r="N88" i="29"/>
  <c r="N89" i="29"/>
  <c r="N90" i="29"/>
  <c r="N91" i="29"/>
  <c r="N92" i="29"/>
  <c r="N93" i="29"/>
  <c r="N94" i="29"/>
  <c r="N95" i="29"/>
  <c r="N96" i="29"/>
  <c r="N99" i="29"/>
  <c r="K98" i="29"/>
  <c r="K92" i="29"/>
  <c r="K93" i="29"/>
  <c r="K96" i="29"/>
  <c r="K95" i="29"/>
  <c r="K82" i="29"/>
  <c r="K83" i="29"/>
  <c r="K84" i="29"/>
  <c r="K85" i="29"/>
  <c r="K86" i="29"/>
  <c r="K94" i="29"/>
  <c r="K99" i="29"/>
  <c r="K87" i="29"/>
  <c r="K88" i="29"/>
  <c r="K89" i="29"/>
  <c r="K90" i="29"/>
  <c r="K91" i="29"/>
  <c r="K97" i="29"/>
  <c r="J98" i="29"/>
  <c r="J92" i="29"/>
  <c r="J93" i="29"/>
  <c r="J96" i="29"/>
  <c r="J95" i="29"/>
  <c r="J82" i="29"/>
  <c r="J83" i="29"/>
  <c r="J84" i="29"/>
  <c r="J85" i="29"/>
  <c r="J86" i="29"/>
  <c r="J94" i="29"/>
  <c r="J99" i="29"/>
  <c r="J87" i="29"/>
  <c r="J88" i="29"/>
  <c r="J89" i="29"/>
  <c r="J90" i="29"/>
  <c r="J91" i="29"/>
  <c r="J97" i="29"/>
  <c r="G99" i="29"/>
  <c r="G83" i="29"/>
  <c r="G98" i="29"/>
  <c r="G84" i="29"/>
  <c r="G85" i="29"/>
  <c r="G86" i="29"/>
  <c r="G95" i="29"/>
  <c r="G100" i="29"/>
  <c r="G93" i="29"/>
  <c r="G96" i="29"/>
  <c r="G87" i="29"/>
  <c r="G88" i="29"/>
  <c r="G89" i="29"/>
  <c r="G90" i="29"/>
  <c r="G97" i="29"/>
  <c r="G94" i="29"/>
  <c r="G91" i="29"/>
  <c r="G92" i="29"/>
  <c r="G82" i="29"/>
  <c r="C99" i="29"/>
  <c r="C82" i="29"/>
  <c r="C96" i="29"/>
  <c r="C83" i="29"/>
  <c r="C84" i="29"/>
  <c r="C85" i="29"/>
  <c r="C95" i="29"/>
  <c r="C93" i="29"/>
  <c r="C92" i="29"/>
  <c r="C98" i="29"/>
  <c r="C86" i="29"/>
  <c r="C87" i="29"/>
  <c r="C88" i="29"/>
  <c r="C89" i="29"/>
  <c r="C100" i="29"/>
  <c r="C97" i="29"/>
  <c r="C90" i="29"/>
  <c r="C91" i="29"/>
  <c r="C94" i="29"/>
  <c r="F99" i="29"/>
  <c r="F83" i="29"/>
  <c r="F98" i="29"/>
  <c r="F84" i="29"/>
  <c r="F85" i="29"/>
  <c r="F86" i="29"/>
  <c r="F95" i="29"/>
  <c r="F100" i="29"/>
  <c r="F93" i="29"/>
  <c r="F96" i="29"/>
  <c r="F87" i="29"/>
  <c r="F88" i="29"/>
  <c r="F89" i="29"/>
  <c r="F90" i="29"/>
  <c r="F97" i="29"/>
  <c r="F94" i="29"/>
  <c r="F91" i="29"/>
  <c r="F92" i="29"/>
  <c r="F82" i="29"/>
  <c r="B99" i="29"/>
  <c r="B82" i="29"/>
  <c r="B96" i="29"/>
  <c r="B83" i="29"/>
  <c r="B84" i="29"/>
  <c r="B85" i="29"/>
  <c r="B95" i="29"/>
  <c r="B93" i="29"/>
  <c r="B92" i="29"/>
  <c r="B98" i="29"/>
  <c r="B86" i="29"/>
  <c r="B87" i="29"/>
  <c r="B88" i="29"/>
  <c r="B89" i="29"/>
  <c r="B100" i="29"/>
  <c r="B97" i="29"/>
  <c r="B90" i="29"/>
  <c r="B91" i="29"/>
  <c r="B94" i="29"/>
  <c r="F106" i="29"/>
  <c r="E106" i="29"/>
  <c r="D106" i="29"/>
  <c r="C106" i="29"/>
  <c r="O81" i="29"/>
  <c r="K81" i="29"/>
  <c r="G81" i="29"/>
  <c r="C81" i="29"/>
  <c r="AA25" i="27"/>
  <c r="AA24" i="27"/>
  <c r="AA23" i="27"/>
  <c r="AA22" i="27"/>
  <c r="AA21" i="27"/>
  <c r="AA20" i="27"/>
  <c r="AA19" i="27"/>
  <c r="AA18" i="27"/>
  <c r="AA17" i="27"/>
  <c r="AA16" i="27"/>
  <c r="AA15" i="27"/>
  <c r="AA14" i="27"/>
  <c r="AA13" i="27"/>
  <c r="AA12" i="27"/>
  <c r="AA11" i="27"/>
  <c r="AA10" i="27"/>
  <c r="AA9" i="27"/>
  <c r="AA8" i="27"/>
  <c r="Z25" i="27"/>
  <c r="Z24" i="27"/>
  <c r="Z23" i="27"/>
  <c r="Z22" i="27"/>
  <c r="Z21" i="27"/>
  <c r="Z20" i="27"/>
  <c r="Z19" i="27"/>
  <c r="Z18" i="27"/>
  <c r="Z17" i="27"/>
  <c r="Z16" i="27"/>
  <c r="Z15" i="27"/>
  <c r="Z14" i="27"/>
  <c r="Z13" i="27"/>
  <c r="Z12" i="27"/>
  <c r="Z11" i="27"/>
  <c r="Z10" i="27"/>
  <c r="Z9" i="27"/>
  <c r="Z8" i="27"/>
  <c r="Y25" i="27"/>
  <c r="Y24" i="27"/>
  <c r="Y23" i="27"/>
  <c r="Y22" i="27"/>
  <c r="Y21" i="27"/>
  <c r="Y20" i="27"/>
  <c r="Y19" i="27"/>
  <c r="Y18" i="27"/>
  <c r="Y17" i="27"/>
  <c r="Y16" i="27"/>
  <c r="Y15" i="27"/>
  <c r="Y14" i="27"/>
  <c r="Y13" i="27"/>
  <c r="Y12" i="27"/>
  <c r="Y11" i="27"/>
  <c r="V11" i="27" s="1"/>
  <c r="Y10" i="27"/>
  <c r="Y9" i="27"/>
  <c r="Y8" i="27"/>
  <c r="W25" i="27"/>
  <c r="W24" i="27"/>
  <c r="W23" i="27"/>
  <c r="W22" i="27"/>
  <c r="X22" i="27" s="1"/>
  <c r="W21" i="27"/>
  <c r="X21" i="27" s="1"/>
  <c r="W20" i="27"/>
  <c r="W19" i="27"/>
  <c r="W18" i="27"/>
  <c r="W17" i="27"/>
  <c r="W16" i="27"/>
  <c r="W15" i="27"/>
  <c r="W14" i="27"/>
  <c r="X14" i="27" s="1"/>
  <c r="W13" i="27"/>
  <c r="W12" i="27"/>
  <c r="W11" i="27"/>
  <c r="W10" i="27"/>
  <c r="X10" i="27" s="1"/>
  <c r="W9" i="27"/>
  <c r="W8" i="27"/>
  <c r="U25" i="27"/>
  <c r="U24" i="27"/>
  <c r="U23" i="27"/>
  <c r="V23" i="27" s="1"/>
  <c r="U22" i="27"/>
  <c r="U21" i="27"/>
  <c r="V21" i="27" s="1"/>
  <c r="U20" i="27"/>
  <c r="U19" i="27"/>
  <c r="U18" i="27"/>
  <c r="U17" i="27"/>
  <c r="U16" i="27"/>
  <c r="U15" i="27"/>
  <c r="U14" i="27"/>
  <c r="U13" i="27"/>
  <c r="V13" i="27" s="1"/>
  <c r="U12" i="27"/>
  <c r="U11" i="27"/>
  <c r="U10" i="27"/>
  <c r="U9" i="27"/>
  <c r="U8" i="27"/>
  <c r="S25" i="27"/>
  <c r="S24" i="27"/>
  <c r="S23" i="27"/>
  <c r="T23" i="27" s="1"/>
  <c r="S22" i="27"/>
  <c r="T22" i="27" s="1"/>
  <c r="S21" i="27"/>
  <c r="S20" i="27"/>
  <c r="S19" i="27"/>
  <c r="S18" i="27"/>
  <c r="T18" i="27" s="1"/>
  <c r="S17" i="27"/>
  <c r="S16" i="27"/>
  <c r="T16" i="27" s="1"/>
  <c r="S15" i="27"/>
  <c r="S14" i="27"/>
  <c r="S13" i="27"/>
  <c r="S12" i="27"/>
  <c r="S11" i="27"/>
  <c r="S10" i="27"/>
  <c r="S9" i="27"/>
  <c r="S8" i="27"/>
  <c r="T8" i="27" s="1"/>
  <c r="Q25" i="27"/>
  <c r="Q24" i="27"/>
  <c r="Q23" i="27"/>
  <c r="Q22" i="27"/>
  <c r="Q21" i="27"/>
  <c r="R21" i="27" s="1"/>
  <c r="Q20" i="27"/>
  <c r="Q19" i="27"/>
  <c r="R19" i="27" s="1"/>
  <c r="Q18" i="27"/>
  <c r="R18" i="27" s="1"/>
  <c r="Q17" i="27"/>
  <c r="Q16" i="27"/>
  <c r="Q15" i="27"/>
  <c r="Q14" i="27"/>
  <c r="Q13" i="27"/>
  <c r="Q12" i="27"/>
  <c r="Q11" i="27"/>
  <c r="R11" i="27" s="1"/>
  <c r="Q10" i="27"/>
  <c r="R10" i="27" s="1"/>
  <c r="Q9" i="27"/>
  <c r="Q8" i="27"/>
  <c r="P25" i="27"/>
  <c r="P24" i="27"/>
  <c r="P23" i="27"/>
  <c r="P22" i="27"/>
  <c r="M22" i="27" s="1"/>
  <c r="P21" i="27"/>
  <c r="I21" i="27" s="1"/>
  <c r="P20" i="27"/>
  <c r="P19" i="27"/>
  <c r="P18" i="27"/>
  <c r="P17" i="27"/>
  <c r="P16" i="27"/>
  <c r="P15" i="27"/>
  <c r="P14" i="27"/>
  <c r="P13" i="27"/>
  <c r="M13" i="27" s="1"/>
  <c r="P12" i="27"/>
  <c r="P11" i="27"/>
  <c r="P10" i="27"/>
  <c r="P9" i="27"/>
  <c r="P8" i="27"/>
  <c r="N25" i="27"/>
  <c r="N24" i="27"/>
  <c r="O24" i="27" s="1"/>
  <c r="N23" i="27"/>
  <c r="N22" i="27"/>
  <c r="N21" i="27"/>
  <c r="O21" i="27" s="1"/>
  <c r="N20" i="27"/>
  <c r="N19" i="27"/>
  <c r="N18" i="27"/>
  <c r="N17" i="27"/>
  <c r="N16" i="27"/>
  <c r="O16" i="27" s="1"/>
  <c r="N15" i="27"/>
  <c r="N14" i="27"/>
  <c r="N13" i="27"/>
  <c r="N12" i="27"/>
  <c r="O12" i="27" s="1"/>
  <c r="N11" i="27"/>
  <c r="N10" i="27"/>
  <c r="N9" i="27"/>
  <c r="N8" i="27"/>
  <c r="O8" i="27" s="1"/>
  <c r="L25" i="27"/>
  <c r="L24" i="27"/>
  <c r="L23" i="27"/>
  <c r="L22" i="27"/>
  <c r="L21" i="27"/>
  <c r="L20" i="27"/>
  <c r="L19" i="27"/>
  <c r="M19" i="27" s="1"/>
  <c r="L18" i="27"/>
  <c r="M18" i="27" s="1"/>
  <c r="L17" i="27"/>
  <c r="L16" i="27"/>
  <c r="M16" i="27" s="1"/>
  <c r="L15" i="27"/>
  <c r="L14" i="27"/>
  <c r="L13" i="27"/>
  <c r="L12" i="27"/>
  <c r="L11" i="27"/>
  <c r="M11" i="27" s="1"/>
  <c r="L10" i="27"/>
  <c r="L9" i="27"/>
  <c r="L8" i="27"/>
  <c r="J25" i="27"/>
  <c r="K25" i="27" s="1"/>
  <c r="J24" i="27"/>
  <c r="K24" i="27" s="1"/>
  <c r="J23" i="27"/>
  <c r="J22" i="27"/>
  <c r="J21" i="27"/>
  <c r="J20" i="27"/>
  <c r="K20" i="27" s="1"/>
  <c r="J19" i="27"/>
  <c r="J18" i="27"/>
  <c r="J17" i="27"/>
  <c r="J16" i="27"/>
  <c r="J15" i="27"/>
  <c r="J14" i="27"/>
  <c r="J13" i="27"/>
  <c r="J12" i="27"/>
  <c r="K12" i="27" s="1"/>
  <c r="J11" i="27"/>
  <c r="J10" i="27"/>
  <c r="J9" i="27"/>
  <c r="J8" i="27"/>
  <c r="K8" i="27" s="1"/>
  <c r="H25" i="27"/>
  <c r="H24" i="27"/>
  <c r="I24" i="27" s="1"/>
  <c r="H23" i="27"/>
  <c r="I23" i="27" s="1"/>
  <c r="H22" i="27"/>
  <c r="H21" i="27"/>
  <c r="H20" i="27"/>
  <c r="H19" i="27"/>
  <c r="I19" i="27"/>
  <c r="H18" i="27"/>
  <c r="H17" i="27"/>
  <c r="H16" i="27"/>
  <c r="I16" i="27" s="1"/>
  <c r="H15" i="27"/>
  <c r="H14" i="27"/>
  <c r="H13" i="27"/>
  <c r="H12" i="27"/>
  <c r="I12" i="27" s="1"/>
  <c r="H11" i="27"/>
  <c r="I11" i="27" s="1"/>
  <c r="H10" i="27"/>
  <c r="H9" i="27"/>
  <c r="H8" i="27"/>
  <c r="I8" i="27" s="1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F8" i="27"/>
  <c r="K16" i="27"/>
  <c r="O11" i="27"/>
  <c r="I10" i="27"/>
  <c r="AA26" i="26"/>
  <c r="AA25" i="26"/>
  <c r="AA24" i="26"/>
  <c r="AA23" i="26"/>
  <c r="AA22" i="26"/>
  <c r="AA21" i="26"/>
  <c r="AA20" i="26"/>
  <c r="AA19" i="26"/>
  <c r="AA18" i="26"/>
  <c r="AA17" i="26"/>
  <c r="AA16" i="26"/>
  <c r="AA15" i="26"/>
  <c r="AA14" i="26"/>
  <c r="AA13" i="26"/>
  <c r="AA12" i="26"/>
  <c r="AA11" i="26"/>
  <c r="AA10" i="26"/>
  <c r="AA9" i="26"/>
  <c r="AA8" i="26"/>
  <c r="Z26" i="26"/>
  <c r="Z25" i="26"/>
  <c r="Z24" i="26"/>
  <c r="Z23" i="26"/>
  <c r="Z22" i="26"/>
  <c r="Z21" i="26"/>
  <c r="Z20" i="26"/>
  <c r="Z19" i="26"/>
  <c r="Z18" i="26"/>
  <c r="Z17" i="26"/>
  <c r="Z16" i="26"/>
  <c r="Z15" i="26"/>
  <c r="Z14" i="26"/>
  <c r="Z13" i="26"/>
  <c r="Z12" i="26"/>
  <c r="Z11" i="26"/>
  <c r="Z10" i="26"/>
  <c r="Z9" i="26"/>
  <c r="Z8" i="26"/>
  <c r="Y26" i="26"/>
  <c r="Y25" i="26"/>
  <c r="Y24" i="26"/>
  <c r="Y23" i="26"/>
  <c r="Y22" i="26"/>
  <c r="X22" i="26" s="1"/>
  <c r="Y21" i="26"/>
  <c r="Y20" i="26"/>
  <c r="Y19" i="26"/>
  <c r="Y18" i="26"/>
  <c r="Y17" i="26"/>
  <c r="Y16" i="26"/>
  <c r="Y15" i="26"/>
  <c r="Y14" i="26"/>
  <c r="Y13" i="26"/>
  <c r="Y12" i="26"/>
  <c r="Y11" i="26"/>
  <c r="Y10" i="26"/>
  <c r="Y9" i="26"/>
  <c r="Y8" i="26"/>
  <c r="W26" i="26"/>
  <c r="W25" i="26"/>
  <c r="W24" i="26"/>
  <c r="W23" i="26"/>
  <c r="X23" i="26" s="1"/>
  <c r="W22" i="26"/>
  <c r="W21" i="26"/>
  <c r="X21" i="26" s="1"/>
  <c r="W20" i="26"/>
  <c r="X20" i="26" s="1"/>
  <c r="W19" i="26"/>
  <c r="W18" i="26"/>
  <c r="W17" i="26"/>
  <c r="X17" i="26" s="1"/>
  <c r="W16" i="26"/>
  <c r="W15" i="26"/>
  <c r="W14" i="26"/>
  <c r="W13" i="26"/>
  <c r="X13" i="26" s="1"/>
  <c r="W12" i="26"/>
  <c r="X12" i="26" s="1"/>
  <c r="W11" i="26"/>
  <c r="W10" i="26"/>
  <c r="W9" i="26"/>
  <c r="W8" i="26"/>
  <c r="U26" i="26"/>
  <c r="U25" i="26"/>
  <c r="U24" i="26"/>
  <c r="V24" i="26" s="1"/>
  <c r="U23" i="26"/>
  <c r="V23" i="26" s="1"/>
  <c r="U22" i="26"/>
  <c r="U21" i="26"/>
  <c r="U20" i="26"/>
  <c r="U19" i="26"/>
  <c r="U18" i="26"/>
  <c r="U17" i="26"/>
  <c r="U16" i="26"/>
  <c r="U15" i="26"/>
  <c r="V15" i="26" s="1"/>
  <c r="U14" i="26"/>
  <c r="U13" i="26"/>
  <c r="U12" i="26"/>
  <c r="V12" i="26" s="1"/>
  <c r="U11" i="26"/>
  <c r="U10" i="26"/>
  <c r="U9" i="26"/>
  <c r="U8" i="26"/>
  <c r="S26" i="26"/>
  <c r="S25" i="26"/>
  <c r="S24" i="26"/>
  <c r="T24" i="26" s="1"/>
  <c r="S23" i="26"/>
  <c r="S22" i="26"/>
  <c r="T22" i="26" s="1"/>
  <c r="S21" i="26"/>
  <c r="S20" i="26"/>
  <c r="S19" i="26"/>
  <c r="T19" i="26"/>
  <c r="S18" i="26"/>
  <c r="S17" i="26"/>
  <c r="S16" i="26"/>
  <c r="S15" i="26"/>
  <c r="T15" i="26" s="1"/>
  <c r="S14" i="26"/>
  <c r="S13" i="26"/>
  <c r="T13" i="26" s="1"/>
  <c r="S12" i="26"/>
  <c r="T12" i="26" s="1"/>
  <c r="S11" i="26"/>
  <c r="S10" i="26"/>
  <c r="S9" i="26"/>
  <c r="S8" i="26"/>
  <c r="Q26" i="26"/>
  <c r="Q25" i="26"/>
  <c r="Q24" i="26"/>
  <c r="R24" i="26" s="1"/>
  <c r="Q23" i="26"/>
  <c r="Q22" i="26"/>
  <c r="Q21" i="26"/>
  <c r="Q20" i="26"/>
  <c r="R20" i="26" s="1"/>
  <c r="Q19" i="26"/>
  <c r="Q18" i="26"/>
  <c r="Q17" i="26"/>
  <c r="Q16" i="26"/>
  <c r="R16" i="26" s="1"/>
  <c r="Q15" i="26"/>
  <c r="R15" i="26"/>
  <c r="Q14" i="26"/>
  <c r="Q13" i="26"/>
  <c r="R13" i="26" s="1"/>
  <c r="Q12" i="26"/>
  <c r="R12" i="26" s="1"/>
  <c r="Q11" i="26"/>
  <c r="Q10" i="26"/>
  <c r="R10" i="26" s="1"/>
  <c r="Q9" i="26"/>
  <c r="Q8" i="26"/>
  <c r="R8" i="26" s="1"/>
  <c r="P26" i="26"/>
  <c r="P25" i="26"/>
  <c r="P24" i="26"/>
  <c r="P23" i="26"/>
  <c r="P22" i="26"/>
  <c r="P21" i="26"/>
  <c r="P20" i="26"/>
  <c r="P19" i="26"/>
  <c r="P18" i="26"/>
  <c r="P17" i="26"/>
  <c r="P16" i="26"/>
  <c r="P15" i="26"/>
  <c r="P14" i="26"/>
  <c r="P13" i="26"/>
  <c r="P12" i="26"/>
  <c r="P11" i="26"/>
  <c r="P10" i="26"/>
  <c r="P9" i="26"/>
  <c r="P8" i="26"/>
  <c r="N26" i="26"/>
  <c r="N25" i="26"/>
  <c r="O25" i="26" s="1"/>
  <c r="N24" i="26"/>
  <c r="O24" i="26" s="1"/>
  <c r="N23" i="26"/>
  <c r="N22" i="26"/>
  <c r="N21" i="26"/>
  <c r="N20" i="26"/>
  <c r="N19" i="26"/>
  <c r="N18" i="26"/>
  <c r="N17" i="26"/>
  <c r="O17" i="26" s="1"/>
  <c r="N16" i="26"/>
  <c r="O16" i="26" s="1"/>
  <c r="N15" i="26"/>
  <c r="N14" i="26"/>
  <c r="N13" i="26"/>
  <c r="O13" i="26" s="1"/>
  <c r="N12" i="26"/>
  <c r="N11" i="26"/>
  <c r="N10" i="26"/>
  <c r="O10" i="26" s="1"/>
  <c r="N9" i="26"/>
  <c r="N8" i="26"/>
  <c r="L26" i="26"/>
  <c r="L25" i="26"/>
  <c r="M25" i="26" s="1"/>
  <c r="L24" i="26"/>
  <c r="M24" i="26" s="1"/>
  <c r="L23" i="26"/>
  <c r="L22" i="26"/>
  <c r="M22" i="26" s="1"/>
  <c r="L21" i="26"/>
  <c r="M21" i="26" s="1"/>
  <c r="L20" i="26"/>
  <c r="L19" i="26"/>
  <c r="L18" i="26"/>
  <c r="L17" i="26"/>
  <c r="M17" i="26" s="1"/>
  <c r="L16" i="26"/>
  <c r="M16" i="26" s="1"/>
  <c r="L15" i="26"/>
  <c r="L14" i="26"/>
  <c r="M14" i="26"/>
  <c r="L13" i="26"/>
  <c r="L12" i="26"/>
  <c r="M12" i="26" s="1"/>
  <c r="L11" i="26"/>
  <c r="M11" i="26" s="1"/>
  <c r="L10" i="26"/>
  <c r="M10" i="26" s="1"/>
  <c r="L9" i="26"/>
  <c r="L8" i="26"/>
  <c r="M8" i="26" s="1"/>
  <c r="J26" i="26"/>
  <c r="K26" i="26" s="1"/>
  <c r="J25" i="26"/>
  <c r="J24" i="26"/>
  <c r="K24" i="26" s="1"/>
  <c r="J23" i="26"/>
  <c r="K23" i="26" s="1"/>
  <c r="J22" i="26"/>
  <c r="J21" i="26"/>
  <c r="J20" i="26"/>
  <c r="J19" i="26"/>
  <c r="K19" i="26" s="1"/>
  <c r="J18" i="26"/>
  <c r="J17" i="26"/>
  <c r="J16" i="26"/>
  <c r="J15" i="26"/>
  <c r="K15" i="26" s="1"/>
  <c r="J14" i="26"/>
  <c r="J13" i="26"/>
  <c r="J12" i="26"/>
  <c r="J11" i="26"/>
  <c r="K11" i="26" s="1"/>
  <c r="J10" i="26"/>
  <c r="J9" i="26"/>
  <c r="J8" i="26"/>
  <c r="K8" i="26" s="1"/>
  <c r="H26" i="26"/>
  <c r="H25" i="26"/>
  <c r="H24" i="26"/>
  <c r="I24" i="26" s="1"/>
  <c r="H23" i="26"/>
  <c r="H22" i="26"/>
  <c r="I22" i="26" s="1"/>
  <c r="H21" i="26"/>
  <c r="H20" i="26"/>
  <c r="I20" i="26"/>
  <c r="H19" i="26"/>
  <c r="I19" i="26" s="1"/>
  <c r="H18" i="26"/>
  <c r="H17" i="26"/>
  <c r="H16" i="26"/>
  <c r="H15" i="26"/>
  <c r="I15" i="26" s="1"/>
  <c r="H14" i="26"/>
  <c r="I14" i="26" s="1"/>
  <c r="H13" i="26"/>
  <c r="H12" i="26"/>
  <c r="I12" i="26" s="1"/>
  <c r="H11" i="26"/>
  <c r="I11" i="26" s="1"/>
  <c r="H10" i="26"/>
  <c r="I10" i="26"/>
  <c r="H9" i="26"/>
  <c r="H8" i="26"/>
  <c r="I8" i="26" s="1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V22" i="26"/>
  <c r="R22" i="26"/>
  <c r="M20" i="26"/>
  <c r="M19" i="26"/>
  <c r="R14" i="26"/>
  <c r="O12" i="26"/>
  <c r="X8" i="26"/>
  <c r="V8" i="26"/>
  <c r="K11" i="27"/>
  <c r="X12" i="27"/>
  <c r="K22" i="26"/>
  <c r="O8" i="26"/>
  <c r="R11" i="26"/>
  <c r="K16" i="26"/>
  <c r="X24" i="26"/>
  <c r="K10" i="26"/>
  <c r="M15" i="26"/>
  <c r="M23" i="26"/>
  <c r="V20" i="26"/>
  <c r="V13" i="26"/>
  <c r="X18" i="26"/>
  <c r="X18" i="27"/>
  <c r="X23" i="27"/>
  <c r="R12" i="27"/>
  <c r="R14" i="27"/>
  <c r="R22" i="27"/>
  <c r="T10" i="27"/>
  <c r="T12" i="27"/>
  <c r="T14" i="27"/>
  <c r="M24" i="27"/>
  <c r="M8" i="27"/>
  <c r="M10" i="27"/>
  <c r="M12" i="27"/>
  <c r="V10" i="27"/>
  <c r="V14" i="27"/>
  <c r="V18" i="27"/>
  <c r="V22" i="27"/>
  <c r="X15" i="26"/>
  <c r="R19" i="26"/>
  <c r="T20" i="26"/>
  <c r="T25" i="26"/>
  <c r="V19" i="26"/>
  <c r="T23" i="26"/>
  <c r="Q264" i="4"/>
  <c r="P264" i="4"/>
  <c r="H264" i="4"/>
  <c r="G264" i="4"/>
  <c r="E264" i="4"/>
  <c r="K257" i="4"/>
  <c r="S253" i="4"/>
  <c r="R253" i="4"/>
  <c r="Q253" i="4"/>
  <c r="P253" i="4"/>
  <c r="M253" i="4"/>
  <c r="L253" i="4"/>
  <c r="K253" i="4"/>
  <c r="J253" i="4"/>
  <c r="H253" i="4"/>
  <c r="G253" i="4"/>
  <c r="S252" i="4"/>
  <c r="R252" i="4"/>
  <c r="Q252" i="4"/>
  <c r="P252" i="4"/>
  <c r="M252" i="4"/>
  <c r="L252" i="4"/>
  <c r="K252" i="4"/>
  <c r="J252" i="4"/>
  <c r="H252" i="4"/>
  <c r="G252" i="4"/>
  <c r="S251" i="4"/>
  <c r="R251" i="4"/>
  <c r="Q251" i="4"/>
  <c r="P251" i="4"/>
  <c r="M251" i="4"/>
  <c r="L251" i="4"/>
  <c r="K251" i="4"/>
  <c r="J251" i="4"/>
  <c r="H251" i="4"/>
  <c r="G251" i="4"/>
  <c r="S250" i="4"/>
  <c r="R250" i="4"/>
  <c r="Q250" i="4"/>
  <c r="P250" i="4"/>
  <c r="M250" i="4"/>
  <c r="L250" i="4"/>
  <c r="K250" i="4"/>
  <c r="J250" i="4"/>
  <c r="H250" i="4"/>
  <c r="G250" i="4"/>
  <c r="S249" i="4"/>
  <c r="R249" i="4"/>
  <c r="Q249" i="4"/>
  <c r="P249" i="4"/>
  <c r="M249" i="4"/>
  <c r="L249" i="4"/>
  <c r="K249" i="4"/>
  <c r="J249" i="4"/>
  <c r="H249" i="4"/>
  <c r="G249" i="4"/>
  <c r="S248" i="4"/>
  <c r="R248" i="4"/>
  <c r="Q248" i="4"/>
  <c r="P248" i="4"/>
  <c r="M248" i="4"/>
  <c r="L248" i="4"/>
  <c r="K248" i="4"/>
  <c r="J248" i="4"/>
  <c r="H248" i="4"/>
  <c r="G248" i="4"/>
  <c r="S247" i="4"/>
  <c r="R247" i="4"/>
  <c r="M247" i="4"/>
  <c r="L247" i="4"/>
  <c r="K247" i="4"/>
  <c r="J247" i="4"/>
  <c r="S246" i="4"/>
  <c r="R246" i="4"/>
  <c r="Q246" i="4"/>
  <c r="P246" i="4"/>
  <c r="M246" i="4"/>
  <c r="L246" i="4"/>
  <c r="K246" i="4"/>
  <c r="J246" i="4"/>
  <c r="H246" i="4"/>
  <c r="G246" i="4"/>
  <c r="F209" i="4"/>
  <c r="G209" i="4"/>
  <c r="E6" i="30" s="1"/>
  <c r="H209" i="4"/>
  <c r="E7" i="30" s="1"/>
  <c r="I209" i="4"/>
  <c r="J209" i="4"/>
  <c r="E11" i="30" s="1"/>
  <c r="K209" i="4"/>
  <c r="L209" i="4"/>
  <c r="L219" i="4" s="1"/>
  <c r="L254" i="4" s="1"/>
  <c r="M209" i="4"/>
  <c r="M219" i="4" s="1"/>
  <c r="M254" i="4" s="1"/>
  <c r="N209" i="4"/>
  <c r="K19" i="6" s="1"/>
  <c r="O209" i="4"/>
  <c r="P209" i="4"/>
  <c r="E17" i="30" s="1"/>
  <c r="Q209" i="4"/>
  <c r="E18" i="30" s="1"/>
  <c r="R209" i="4"/>
  <c r="E19" i="30" s="1"/>
  <c r="S209" i="4"/>
  <c r="S219" i="4" s="1"/>
  <c r="S254" i="4" s="1"/>
  <c r="T209" i="4"/>
  <c r="K26" i="6" s="1"/>
  <c r="U209" i="4"/>
  <c r="K27" i="6" s="1"/>
  <c r="V209" i="4"/>
  <c r="K28" i="6" s="1"/>
  <c r="F183" i="4"/>
  <c r="G183" i="4"/>
  <c r="K6" i="30" s="1"/>
  <c r="H183" i="4"/>
  <c r="L10" i="2" s="1"/>
  <c r="I183" i="4"/>
  <c r="J183" i="4"/>
  <c r="K183" i="4"/>
  <c r="L15" i="2" s="1"/>
  <c r="L183" i="4"/>
  <c r="L17" i="2" s="1"/>
  <c r="M183" i="4"/>
  <c r="N183" i="4"/>
  <c r="L19" i="2" s="1"/>
  <c r="O183" i="4"/>
  <c r="P183" i="4"/>
  <c r="L20" i="2" s="1"/>
  <c r="Q183" i="4"/>
  <c r="K18" i="30" s="1"/>
  <c r="R183" i="4"/>
  <c r="L24" i="2" s="1"/>
  <c r="S183" i="4"/>
  <c r="L26" i="2"/>
  <c r="U183" i="4"/>
  <c r="I125" i="29" s="1"/>
  <c r="V183" i="4"/>
  <c r="J125" i="44" s="1"/>
  <c r="F156" i="4"/>
  <c r="G156" i="4"/>
  <c r="D6" i="30" s="1"/>
  <c r="H156" i="4"/>
  <c r="I10" i="6" s="1"/>
  <c r="I156" i="4"/>
  <c r="J156" i="4"/>
  <c r="I13" i="6" s="1"/>
  <c r="K156" i="4"/>
  <c r="L156" i="4"/>
  <c r="M156" i="4"/>
  <c r="N156" i="4"/>
  <c r="I19" i="6" s="1"/>
  <c r="O156" i="4"/>
  <c r="P156" i="4"/>
  <c r="I20" i="6" s="1"/>
  <c r="Q156" i="4"/>
  <c r="I22" i="6" s="1"/>
  <c r="R156" i="4"/>
  <c r="I24" i="6" s="1"/>
  <c r="S156" i="4"/>
  <c r="T156" i="4"/>
  <c r="I26" i="6" s="1"/>
  <c r="U156" i="4"/>
  <c r="D23" i="30" s="1"/>
  <c r="V156" i="4"/>
  <c r="J13" i="2"/>
  <c r="J20" i="2"/>
  <c r="J24" i="2"/>
  <c r="F104" i="4"/>
  <c r="G104" i="4"/>
  <c r="C6" i="30" s="1"/>
  <c r="H104" i="4"/>
  <c r="C7" i="30" s="1"/>
  <c r="I104" i="4"/>
  <c r="J104" i="4"/>
  <c r="C11" i="30" s="1"/>
  <c r="K104" i="4"/>
  <c r="C12" i="30" s="1"/>
  <c r="L104" i="4"/>
  <c r="C13" i="30" s="1"/>
  <c r="M104" i="4"/>
  <c r="G19" i="6" s="1"/>
  <c r="N104" i="4"/>
  <c r="O104" i="4"/>
  <c r="P104" i="4"/>
  <c r="C17" i="30" s="1"/>
  <c r="Q104" i="4"/>
  <c r="C18" i="30" s="1"/>
  <c r="R104" i="4"/>
  <c r="S104" i="4"/>
  <c r="G26" i="6" s="1"/>
  <c r="T104" i="4"/>
  <c r="U104" i="4"/>
  <c r="G27" i="6" s="1"/>
  <c r="V104" i="4"/>
  <c r="C23" i="30" s="1"/>
  <c r="F78" i="4"/>
  <c r="G78" i="4"/>
  <c r="I6" i="30" s="1"/>
  <c r="H78" i="4"/>
  <c r="I7" i="30" s="1"/>
  <c r="I78" i="4"/>
  <c r="J78" i="4"/>
  <c r="I11" i="30" s="1"/>
  <c r="K78" i="4"/>
  <c r="I12" i="30" s="1"/>
  <c r="L78" i="4"/>
  <c r="I13" i="30" s="1"/>
  <c r="M78" i="4"/>
  <c r="N78" i="4"/>
  <c r="H19" i="2" s="1"/>
  <c r="O78" i="4"/>
  <c r="P78" i="4"/>
  <c r="I17" i="30" s="1"/>
  <c r="Q78" i="4"/>
  <c r="H22" i="2" s="1"/>
  <c r="R78" i="4"/>
  <c r="I19" i="30" s="1"/>
  <c r="S78" i="4"/>
  <c r="H26" i="2" s="1"/>
  <c r="T78" i="4"/>
  <c r="U78" i="4"/>
  <c r="H27" i="2" s="1"/>
  <c r="V78" i="4"/>
  <c r="F125" i="29" s="1"/>
  <c r="F51" i="4"/>
  <c r="G51" i="4"/>
  <c r="E7" i="6" s="1"/>
  <c r="H51" i="4"/>
  <c r="B7" i="30" s="1"/>
  <c r="I51" i="4"/>
  <c r="J51" i="4"/>
  <c r="E13" i="6" s="1"/>
  <c r="K51" i="4"/>
  <c r="B12" i="30" s="1"/>
  <c r="L51" i="4"/>
  <c r="E17" i="6" s="1"/>
  <c r="M51" i="4"/>
  <c r="E19" i="6" s="1"/>
  <c r="N51" i="4"/>
  <c r="O51" i="4"/>
  <c r="P51" i="4"/>
  <c r="E20" i="6" s="1"/>
  <c r="Q51" i="4"/>
  <c r="B18" i="30" s="1"/>
  <c r="R51" i="4"/>
  <c r="B19" i="30" s="1"/>
  <c r="S51" i="4"/>
  <c r="E26" i="6" s="1"/>
  <c r="T51" i="4"/>
  <c r="U51" i="4"/>
  <c r="V51" i="4"/>
  <c r="F25" i="4"/>
  <c r="G25" i="4"/>
  <c r="H6" i="30" s="1"/>
  <c r="H25" i="4"/>
  <c r="H7" i="30" s="1"/>
  <c r="I25" i="4"/>
  <c r="J25" i="4"/>
  <c r="F13" i="2" s="1"/>
  <c r="K25" i="4"/>
  <c r="L25" i="4"/>
  <c r="H13" i="30" s="1"/>
  <c r="M25" i="4"/>
  <c r="N25" i="4"/>
  <c r="F19" i="2" s="1"/>
  <c r="O25" i="4"/>
  <c r="P25" i="4"/>
  <c r="H17" i="30" s="1"/>
  <c r="Q25" i="4"/>
  <c r="H18" i="30" s="1"/>
  <c r="R25" i="4"/>
  <c r="H19" i="30" s="1"/>
  <c r="S25" i="4"/>
  <c r="F26" i="2" s="1"/>
  <c r="T25" i="4"/>
  <c r="U25" i="4"/>
  <c r="C110" i="44" s="1"/>
  <c r="V25" i="4"/>
  <c r="F28" i="2" s="1"/>
  <c r="E25" i="4"/>
  <c r="I7" i="6"/>
  <c r="D7" i="30"/>
  <c r="J27" i="2"/>
  <c r="J23" i="30"/>
  <c r="J24" i="30"/>
  <c r="G110" i="29"/>
  <c r="J11" i="30"/>
  <c r="E209" i="4"/>
  <c r="E183" i="4"/>
  <c r="E156" i="4"/>
  <c r="E130" i="4"/>
  <c r="E104" i="4"/>
  <c r="E78" i="4"/>
  <c r="E51" i="4"/>
  <c r="C277" i="4" s="1"/>
  <c r="G24" i="6"/>
  <c r="G17" i="6"/>
  <c r="G220" i="4"/>
  <c r="G255" i="4" s="1"/>
  <c r="H220" i="4"/>
  <c r="H255" i="4" s="1"/>
  <c r="J220" i="4"/>
  <c r="J255" i="4" s="1"/>
  <c r="K220" i="4"/>
  <c r="K255" i="4" s="1"/>
  <c r="L220" i="4"/>
  <c r="L255" i="4" s="1"/>
  <c r="M220" i="4"/>
  <c r="M255" i="4" s="1"/>
  <c r="P220" i="4"/>
  <c r="P255" i="4" s="1"/>
  <c r="Q220" i="4"/>
  <c r="Q255" i="4" s="1"/>
  <c r="R220" i="4"/>
  <c r="R255" i="4" s="1"/>
  <c r="S220" i="4"/>
  <c r="S255" i="4" s="1"/>
  <c r="G221" i="4"/>
  <c r="G256" i="4" s="1"/>
  <c r="H221" i="4"/>
  <c r="H256" i="4" s="1"/>
  <c r="J221" i="4"/>
  <c r="J256" i="4" s="1"/>
  <c r="K221" i="4"/>
  <c r="K256" i="4" s="1"/>
  <c r="L221" i="4"/>
  <c r="L256" i="4" s="1"/>
  <c r="M221" i="4"/>
  <c r="M256" i="4" s="1"/>
  <c r="P221" i="4"/>
  <c r="P256" i="4" s="1"/>
  <c r="Q221" i="4"/>
  <c r="Q256" i="4" s="1"/>
  <c r="R221" i="4"/>
  <c r="R256" i="4" s="1"/>
  <c r="S221" i="4"/>
  <c r="S256" i="4" s="1"/>
  <c r="G222" i="4"/>
  <c r="G257" i="4" s="1"/>
  <c r="H222" i="4"/>
  <c r="H257" i="4" s="1"/>
  <c r="J222" i="4"/>
  <c r="J257" i="4" s="1"/>
  <c r="K222" i="4"/>
  <c r="L222" i="4"/>
  <c r="L257" i="4" s="1"/>
  <c r="M222" i="4"/>
  <c r="M257" i="4" s="1"/>
  <c r="P222" i="4"/>
  <c r="P257" i="4" s="1"/>
  <c r="Q222" i="4"/>
  <c r="Q257" i="4" s="1"/>
  <c r="R222" i="4"/>
  <c r="R257" i="4" s="1"/>
  <c r="S222" i="4"/>
  <c r="S257" i="4" s="1"/>
  <c r="G223" i="4"/>
  <c r="G258" i="4" s="1"/>
  <c r="H223" i="4"/>
  <c r="H258" i="4" s="1"/>
  <c r="J223" i="4"/>
  <c r="J258" i="4" s="1"/>
  <c r="K223" i="4"/>
  <c r="K258" i="4" s="1"/>
  <c r="L223" i="4"/>
  <c r="L258" i="4" s="1"/>
  <c r="M223" i="4"/>
  <c r="M258" i="4" s="1"/>
  <c r="P223" i="4"/>
  <c r="P258" i="4" s="1"/>
  <c r="Q223" i="4"/>
  <c r="Q258" i="4" s="1"/>
  <c r="R223" i="4"/>
  <c r="R258" i="4" s="1"/>
  <c r="S223" i="4"/>
  <c r="S258" i="4" s="1"/>
  <c r="G224" i="4"/>
  <c r="G259" i="4" s="1"/>
  <c r="H224" i="4"/>
  <c r="H259" i="4" s="1"/>
  <c r="J224" i="4"/>
  <c r="J259" i="4" s="1"/>
  <c r="K224" i="4"/>
  <c r="K259" i="4" s="1"/>
  <c r="L224" i="4"/>
  <c r="L259" i="4" s="1"/>
  <c r="M224" i="4"/>
  <c r="M259" i="4" s="1"/>
  <c r="P224" i="4"/>
  <c r="P259" i="4" s="1"/>
  <c r="Q224" i="4"/>
  <c r="Q259" i="4" s="1"/>
  <c r="R224" i="4"/>
  <c r="R259" i="4" s="1"/>
  <c r="S224" i="4"/>
  <c r="S259" i="4" s="1"/>
  <c r="G225" i="4"/>
  <c r="G260" i="4" s="1"/>
  <c r="H225" i="4"/>
  <c r="H260" i="4" s="1"/>
  <c r="J225" i="4"/>
  <c r="J260" i="4" s="1"/>
  <c r="K225" i="4"/>
  <c r="K260" i="4" s="1"/>
  <c r="L225" i="4"/>
  <c r="L260" i="4" s="1"/>
  <c r="M225" i="4"/>
  <c r="M260" i="4" s="1"/>
  <c r="P225" i="4"/>
  <c r="P260" i="4" s="1"/>
  <c r="Q225" i="4"/>
  <c r="Q260" i="4" s="1"/>
  <c r="R225" i="4"/>
  <c r="R260" i="4" s="1"/>
  <c r="S225" i="4"/>
  <c r="S260" i="4" s="1"/>
  <c r="G226" i="4"/>
  <c r="G261" i="4" s="1"/>
  <c r="H226" i="4"/>
  <c r="H261" i="4" s="1"/>
  <c r="J226" i="4"/>
  <c r="J261" i="4" s="1"/>
  <c r="K226" i="4"/>
  <c r="K261" i="4" s="1"/>
  <c r="L226" i="4"/>
  <c r="L261" i="4" s="1"/>
  <c r="M226" i="4"/>
  <c r="M261" i="4" s="1"/>
  <c r="P226" i="4"/>
  <c r="P261" i="4" s="1"/>
  <c r="Q226" i="4"/>
  <c r="Q261" i="4" s="1"/>
  <c r="R226" i="4"/>
  <c r="R261" i="4" s="1"/>
  <c r="S226" i="4"/>
  <c r="S261" i="4" s="1"/>
  <c r="G227" i="4"/>
  <c r="H227" i="4"/>
  <c r="J227" i="4"/>
  <c r="K227" i="4"/>
  <c r="L227" i="4"/>
  <c r="M227" i="4"/>
  <c r="P227" i="4"/>
  <c r="Q227" i="4"/>
  <c r="R227" i="4"/>
  <c r="S227" i="4"/>
  <c r="G228" i="4"/>
  <c r="H228" i="4"/>
  <c r="J228" i="4"/>
  <c r="K228" i="4"/>
  <c r="L228" i="4"/>
  <c r="M228" i="4"/>
  <c r="P228" i="4"/>
  <c r="Q228" i="4"/>
  <c r="R228" i="4"/>
  <c r="S228" i="4"/>
  <c r="G229" i="4"/>
  <c r="H229" i="4"/>
  <c r="J229" i="4"/>
  <c r="K229" i="4"/>
  <c r="L229" i="4"/>
  <c r="M229" i="4"/>
  <c r="P229" i="4"/>
  <c r="Q229" i="4"/>
  <c r="R229" i="4"/>
  <c r="S229" i="4"/>
  <c r="G230" i="4"/>
  <c r="H230" i="4"/>
  <c r="J230" i="4"/>
  <c r="K230" i="4"/>
  <c r="L230" i="4"/>
  <c r="M230" i="4"/>
  <c r="P230" i="4"/>
  <c r="Q230" i="4"/>
  <c r="R230" i="4"/>
  <c r="S230" i="4"/>
  <c r="G231" i="4"/>
  <c r="H231" i="4"/>
  <c r="J231" i="4"/>
  <c r="K231" i="4"/>
  <c r="L231" i="4"/>
  <c r="M231" i="4"/>
  <c r="P231" i="4"/>
  <c r="Q231" i="4"/>
  <c r="R231" i="4"/>
  <c r="S231" i="4"/>
  <c r="G232" i="4"/>
  <c r="H232" i="4"/>
  <c r="J232" i="4"/>
  <c r="K232" i="4"/>
  <c r="L232" i="4"/>
  <c r="M232" i="4"/>
  <c r="P232" i="4"/>
  <c r="Q232" i="4"/>
  <c r="R232" i="4"/>
  <c r="S232" i="4"/>
  <c r="G233" i="4"/>
  <c r="H233" i="4"/>
  <c r="J233" i="4"/>
  <c r="K233" i="4"/>
  <c r="L233" i="4"/>
  <c r="M233" i="4"/>
  <c r="P233" i="4"/>
  <c r="Q233" i="4"/>
  <c r="R233" i="4"/>
  <c r="S233" i="4"/>
  <c r="G234" i="4"/>
  <c r="H234" i="4"/>
  <c r="J234" i="4"/>
  <c r="K234" i="4"/>
  <c r="L234" i="4"/>
  <c r="M234" i="4"/>
  <c r="P234" i="4"/>
  <c r="Q234" i="4"/>
  <c r="R234" i="4"/>
  <c r="S234" i="4"/>
  <c r="G235" i="4"/>
  <c r="G245" i="4" s="1"/>
  <c r="H235" i="4"/>
  <c r="H245" i="4" s="1"/>
  <c r="J235" i="4"/>
  <c r="J245" i="4" s="1"/>
  <c r="K235" i="4"/>
  <c r="K245" i="4" s="1"/>
  <c r="L235" i="4"/>
  <c r="L245" i="4" s="1"/>
  <c r="M235" i="4"/>
  <c r="M245" i="4" s="1"/>
  <c r="P235" i="4"/>
  <c r="P245" i="4" s="1"/>
  <c r="Q235" i="4"/>
  <c r="Q245" i="4" s="1"/>
  <c r="R235" i="4"/>
  <c r="R245" i="4" s="1"/>
  <c r="S235" i="4"/>
  <c r="S245" i="4" s="1"/>
  <c r="E237" i="4"/>
  <c r="H280" i="4"/>
  <c r="G280" i="4"/>
  <c r="F280" i="4"/>
  <c r="H237" i="4"/>
  <c r="H247" i="4" s="1"/>
  <c r="G237" i="4"/>
  <c r="G247" i="4" s="1"/>
  <c r="Q237" i="4"/>
  <c r="Q247" i="4" s="1"/>
  <c r="P237" i="4"/>
  <c r="P247" i="4" s="1"/>
  <c r="X20" i="34"/>
  <c r="I18" i="33"/>
  <c r="O18" i="33"/>
  <c r="K18" i="33"/>
  <c r="T18" i="33"/>
  <c r="I17" i="33"/>
  <c r="K17" i="33"/>
  <c r="O16" i="34"/>
  <c r="X16" i="34"/>
  <c r="I16" i="34"/>
  <c r="M15" i="34"/>
  <c r="K15" i="34"/>
  <c r="X15" i="33"/>
  <c r="T15" i="33"/>
  <c r="M23" i="33"/>
  <c r="X22" i="34"/>
  <c r="R9" i="26"/>
  <c r="T16" i="26"/>
  <c r="O26" i="26"/>
  <c r="V20" i="33"/>
  <c r="X9" i="33"/>
  <c r="X25" i="33"/>
  <c r="O15" i="34"/>
  <c r="O23" i="34"/>
  <c r="X13" i="34"/>
  <c r="X21" i="34"/>
  <c r="R23" i="26"/>
  <c r="V20" i="34"/>
  <c r="I26" i="26"/>
  <c r="X20" i="33"/>
  <c r="V16" i="26"/>
  <c r="K19" i="27"/>
  <c r="O20" i="33"/>
  <c r="K15" i="33"/>
  <c r="K23" i="33"/>
  <c r="V9" i="33"/>
  <c r="V17" i="33"/>
  <c r="V25" i="33"/>
  <c r="I15" i="34"/>
  <c r="I23" i="34"/>
  <c r="J7" i="2"/>
  <c r="O14" i="27"/>
  <c r="V10" i="33"/>
  <c r="V26" i="33"/>
  <c r="T13" i="34"/>
  <c r="T21" i="34"/>
  <c r="V24" i="33"/>
  <c r="T12" i="33"/>
  <c r="K10" i="6"/>
  <c r="H219" i="4"/>
  <c r="H254" i="4" s="1"/>
  <c r="V12" i="33"/>
  <c r="K12" i="33"/>
  <c r="X12" i="33"/>
  <c r="O12" i="33"/>
  <c r="V9" i="34"/>
  <c r="G219" i="4"/>
  <c r="G254" i="4" s="1"/>
  <c r="K20" i="6"/>
  <c r="T8" i="33"/>
  <c r="V8" i="33"/>
  <c r="P219" i="4"/>
  <c r="P254" i="4" s="1"/>
  <c r="K7" i="6"/>
  <c r="T11" i="33"/>
  <c r="K13" i="6"/>
  <c r="K24" i="6"/>
  <c r="J219" i="4"/>
  <c r="J254" i="4" s="1"/>
  <c r="X11" i="33"/>
  <c r="G13" i="6"/>
  <c r="R219" i="4"/>
  <c r="R254" i="4" s="1"/>
  <c r="J125" i="29"/>
  <c r="J125" i="41"/>
  <c r="G110" i="39"/>
  <c r="G110" i="41"/>
  <c r="J75" i="29"/>
  <c r="G15" i="6"/>
  <c r="K24" i="30"/>
  <c r="J125" i="39"/>
  <c r="K13" i="30"/>
  <c r="L75" i="29"/>
  <c r="K75" i="29"/>
  <c r="C19" i="30"/>
  <c r="L28" i="2"/>
  <c r="D17" i="30"/>
  <c r="J22" i="2"/>
  <c r="L22" i="2"/>
  <c r="J18" i="30"/>
  <c r="K22" i="6"/>
  <c r="J17" i="30"/>
  <c r="K17" i="30"/>
  <c r="J19" i="30"/>
  <c r="E28" i="6" l="1"/>
  <c r="B24" i="30"/>
  <c r="E27" i="6"/>
  <c r="B23" i="30"/>
  <c r="K13" i="27"/>
  <c r="K21" i="27"/>
  <c r="X20" i="27"/>
  <c r="T11" i="27"/>
  <c r="T19" i="27"/>
  <c r="X15" i="27"/>
  <c r="X13" i="27"/>
  <c r="I13" i="27"/>
  <c r="O19" i="27"/>
  <c r="I9" i="27"/>
  <c r="V19" i="27"/>
  <c r="K10" i="27"/>
  <c r="X8" i="27"/>
  <c r="X11" i="27"/>
  <c r="X19" i="27"/>
  <c r="V17" i="27"/>
  <c r="T25" i="27"/>
  <c r="M9" i="33"/>
  <c r="M25" i="33"/>
  <c r="T9" i="33"/>
  <c r="T20" i="33"/>
  <c r="O15" i="33"/>
  <c r="T13" i="33"/>
  <c r="T21" i="33"/>
  <c r="I12" i="33"/>
  <c r="I13" i="33"/>
  <c r="R22" i="33"/>
  <c r="K25" i="34"/>
  <c r="R23" i="34"/>
  <c r="M9" i="34"/>
  <c r="K17" i="34"/>
  <c r="K12" i="34"/>
  <c r="M12" i="34"/>
  <c r="O14" i="34"/>
  <c r="O21" i="34"/>
  <c r="O11" i="26"/>
  <c r="O19" i="26"/>
  <c r="I16" i="26"/>
  <c r="I23" i="26"/>
  <c r="K12" i="26"/>
  <c r="K20" i="26"/>
  <c r="I17" i="26"/>
  <c r="I18" i="26"/>
  <c r="T9" i="26"/>
  <c r="V10" i="26"/>
  <c r="M18" i="26"/>
  <c r="M26" i="26"/>
  <c r="O15" i="26"/>
  <c r="I13" i="26"/>
  <c r="I21" i="26"/>
  <c r="O22" i="26"/>
  <c r="O21" i="36"/>
  <c r="I18" i="36"/>
  <c r="I26" i="36"/>
  <c r="K11" i="36"/>
  <c r="M11" i="36"/>
  <c r="M19" i="36"/>
  <c r="O8" i="36"/>
  <c r="T12" i="36"/>
  <c r="O17" i="36"/>
  <c r="O25" i="36"/>
  <c r="K22" i="36"/>
  <c r="V15" i="36"/>
  <c r="O19" i="36"/>
  <c r="X8" i="36"/>
  <c r="X16" i="36"/>
  <c r="K22" i="35"/>
  <c r="M20" i="35"/>
  <c r="K24" i="35"/>
  <c r="R22" i="35"/>
  <c r="T19" i="35"/>
  <c r="V25" i="35"/>
  <c r="M18" i="35"/>
  <c r="X25" i="35"/>
  <c r="X22" i="35"/>
  <c r="M21" i="35"/>
  <c r="M25" i="35"/>
  <c r="R23" i="35"/>
  <c r="T23" i="35"/>
  <c r="K19" i="35"/>
  <c r="V23" i="35"/>
  <c r="X23" i="35"/>
  <c r="O21" i="35"/>
  <c r="O19" i="35"/>
  <c r="M24" i="35"/>
  <c r="R25" i="35"/>
  <c r="O25" i="35"/>
  <c r="R21" i="35"/>
  <c r="M19" i="35"/>
  <c r="K18" i="35"/>
  <c r="H24" i="2"/>
  <c r="R18" i="35"/>
  <c r="O18" i="35"/>
  <c r="M17" i="35"/>
  <c r="V16" i="35"/>
  <c r="K16" i="35"/>
  <c r="T15" i="35"/>
  <c r="V14" i="35"/>
  <c r="X14" i="35"/>
  <c r="T13" i="35"/>
  <c r="V13" i="35"/>
  <c r="R13" i="35"/>
  <c r="K12" i="35"/>
  <c r="M12" i="35"/>
  <c r="O12" i="35"/>
  <c r="H10" i="2"/>
  <c r="E125" i="29"/>
  <c r="H15" i="2"/>
  <c r="I15" i="2" s="1"/>
  <c r="T16" i="37"/>
  <c r="X16" i="37"/>
  <c r="R16" i="37"/>
  <c r="D24" i="30"/>
  <c r="I28" i="6"/>
  <c r="R16" i="27"/>
  <c r="V16" i="27"/>
  <c r="T24" i="27"/>
  <c r="R24" i="27"/>
  <c r="X24" i="27"/>
  <c r="O17" i="34"/>
  <c r="O10" i="35"/>
  <c r="K10" i="35"/>
  <c r="T8" i="37"/>
  <c r="T24" i="37"/>
  <c r="T17" i="38"/>
  <c r="X10" i="38"/>
  <c r="V10" i="38"/>
  <c r="R10" i="38"/>
  <c r="T10" i="38"/>
  <c r="V18" i="38"/>
  <c r="R18" i="38"/>
  <c r="K14" i="36"/>
  <c r="I14" i="36"/>
  <c r="V8" i="27"/>
  <c r="O14" i="26"/>
  <c r="V18" i="26"/>
  <c r="T18" i="26"/>
  <c r="I22" i="27"/>
  <c r="T14" i="33"/>
  <c r="T14" i="35"/>
  <c r="X23" i="36"/>
  <c r="R23" i="36"/>
  <c r="V17" i="38"/>
  <c r="V25" i="38"/>
  <c r="R8" i="27"/>
  <c r="K21" i="33"/>
  <c r="I9" i="35"/>
  <c r="I16" i="35"/>
  <c r="I23" i="35"/>
  <c r="O24" i="35"/>
  <c r="M14" i="36"/>
  <c r="T24" i="36"/>
  <c r="X24" i="36"/>
  <c r="O16" i="37"/>
  <c r="K16" i="37"/>
  <c r="K12" i="38"/>
  <c r="K20" i="38"/>
  <c r="M11" i="38"/>
  <c r="O11" i="38"/>
  <c r="I18" i="30"/>
  <c r="I9" i="34"/>
  <c r="L13" i="2"/>
  <c r="M13" i="2" s="1"/>
  <c r="K11" i="30"/>
  <c r="E12" i="30"/>
  <c r="K15" i="6"/>
  <c r="L15" i="6" s="1"/>
  <c r="R17" i="26"/>
  <c r="R25" i="26"/>
  <c r="T18" i="34"/>
  <c r="R18" i="34"/>
  <c r="V9" i="27"/>
  <c r="X9" i="27"/>
  <c r="X16" i="27"/>
  <c r="X14" i="33"/>
  <c r="R14" i="33"/>
  <c r="M17" i="34"/>
  <c r="O9" i="34"/>
  <c r="O9" i="35"/>
  <c r="V9" i="36"/>
  <c r="K9" i="26"/>
  <c r="K25" i="26"/>
  <c r="X10" i="26"/>
  <c r="K18" i="27"/>
  <c r="O13" i="27"/>
  <c r="I25" i="33"/>
  <c r="M12" i="33"/>
  <c r="M20" i="33"/>
  <c r="I17" i="34"/>
  <c r="K9" i="34"/>
  <c r="R21" i="34"/>
  <c r="T20" i="34"/>
  <c r="V18" i="34"/>
  <c r="X17" i="34"/>
  <c r="I20" i="35"/>
  <c r="R17" i="35"/>
  <c r="R24" i="35"/>
  <c r="V11" i="35"/>
  <c r="X8" i="35"/>
  <c r="K10" i="36"/>
  <c r="O23" i="36"/>
  <c r="T11" i="36"/>
  <c r="T18" i="36"/>
  <c r="T12" i="37"/>
  <c r="K8" i="37"/>
  <c r="K15" i="37"/>
  <c r="K23" i="37"/>
  <c r="V19" i="37"/>
  <c r="M15" i="38"/>
  <c r="O20" i="38"/>
  <c r="R14" i="38"/>
  <c r="T25" i="38"/>
  <c r="K22" i="34"/>
  <c r="O18" i="26"/>
  <c r="I9" i="26"/>
  <c r="K18" i="26"/>
  <c r="M13" i="26"/>
  <c r="O23" i="26"/>
  <c r="V14" i="26"/>
  <c r="T8" i="26"/>
  <c r="I14" i="27"/>
  <c r="O22" i="27"/>
  <c r="M20" i="27"/>
  <c r="T21" i="27"/>
  <c r="X17" i="27"/>
  <c r="R15" i="27"/>
  <c r="O9" i="33"/>
  <c r="I11" i="33"/>
  <c r="O19" i="33"/>
  <c r="X10" i="33"/>
  <c r="R14" i="34"/>
  <c r="X18" i="34"/>
  <c r="V24" i="34"/>
  <c r="M22" i="35"/>
  <c r="O13" i="36"/>
  <c r="T19" i="36"/>
  <c r="V8" i="36"/>
  <c r="M12" i="37"/>
  <c r="M19" i="37"/>
  <c r="R12" i="37"/>
  <c r="X24" i="37"/>
  <c r="R14" i="37"/>
  <c r="T22" i="37"/>
  <c r="K11" i="38"/>
  <c r="T26" i="38"/>
  <c r="K13" i="26"/>
  <c r="K21" i="26"/>
  <c r="M9" i="26"/>
  <c r="R18" i="26"/>
  <c r="R26" i="26"/>
  <c r="T14" i="26"/>
  <c r="V9" i="26"/>
  <c r="V17" i="26"/>
  <c r="V25" i="26"/>
  <c r="X14" i="26"/>
  <c r="V11" i="26"/>
  <c r="X19" i="26"/>
  <c r="K14" i="27"/>
  <c r="K22" i="27"/>
  <c r="I15" i="27"/>
  <c r="R13" i="27"/>
  <c r="K13" i="33"/>
  <c r="K14" i="33"/>
  <c r="O22" i="33"/>
  <c r="V23" i="33"/>
  <c r="K21" i="34"/>
  <c r="K13" i="34"/>
  <c r="K20" i="34"/>
  <c r="R17" i="34"/>
  <c r="T25" i="34"/>
  <c r="V14" i="34"/>
  <c r="I24" i="35"/>
  <c r="K13" i="35"/>
  <c r="M10" i="35"/>
  <c r="T25" i="35"/>
  <c r="X9" i="35"/>
  <c r="I10" i="36"/>
  <c r="I25" i="36"/>
  <c r="V11" i="36"/>
  <c r="V18" i="36"/>
  <c r="X14" i="36"/>
  <c r="K19" i="37"/>
  <c r="I24" i="37"/>
  <c r="T11" i="37"/>
  <c r="V16" i="37"/>
  <c r="I9" i="38"/>
  <c r="O16" i="38"/>
  <c r="O13" i="38"/>
  <c r="R17" i="38"/>
  <c r="T14" i="38"/>
  <c r="T13" i="27"/>
  <c r="I25" i="26"/>
  <c r="K14" i="26"/>
  <c r="T21" i="26"/>
  <c r="I18" i="27"/>
  <c r="M21" i="27"/>
  <c r="O18" i="27"/>
  <c r="M17" i="33"/>
  <c r="V18" i="33"/>
  <c r="O12" i="34"/>
  <c r="O20" i="34"/>
  <c r="M19" i="34"/>
  <c r="X14" i="34"/>
  <c r="R13" i="34"/>
  <c r="O23" i="35"/>
  <c r="V8" i="35"/>
  <c r="I19" i="36"/>
  <c r="I17" i="36"/>
  <c r="T8" i="36"/>
  <c r="T23" i="36"/>
  <c r="R26" i="36"/>
  <c r="M8" i="37"/>
  <c r="M23" i="37"/>
  <c r="I10" i="37"/>
  <c r="M18" i="37"/>
  <c r="R8" i="37"/>
  <c r="X20" i="37"/>
  <c r="R18" i="37"/>
  <c r="I18" i="38"/>
  <c r="O17" i="38"/>
  <c r="I14" i="38"/>
  <c r="R26" i="38"/>
  <c r="V11" i="38"/>
  <c r="T13" i="38"/>
  <c r="T20" i="38"/>
  <c r="M14" i="27"/>
  <c r="V24" i="27"/>
  <c r="V12" i="27"/>
  <c r="I8" i="33"/>
  <c r="I24" i="33"/>
  <c r="X21" i="33"/>
  <c r="O8" i="34"/>
  <c r="V25" i="34"/>
  <c r="X25" i="34"/>
  <c r="O16" i="35"/>
  <c r="K23" i="36"/>
  <c r="O14" i="36"/>
  <c r="T9" i="36"/>
  <c r="M24" i="37"/>
  <c r="O8" i="37"/>
  <c r="O15" i="37"/>
  <c r="R24" i="37"/>
  <c r="I11" i="38"/>
  <c r="O15" i="38"/>
  <c r="X17" i="38"/>
  <c r="X23" i="34"/>
  <c r="O21" i="26"/>
  <c r="R21" i="26"/>
  <c r="T10" i="26"/>
  <c r="T17" i="26"/>
  <c r="X9" i="26"/>
  <c r="X25" i="26"/>
  <c r="K9" i="27"/>
  <c r="K17" i="27"/>
  <c r="I20" i="33"/>
  <c r="V13" i="33"/>
  <c r="X22" i="33"/>
  <c r="K16" i="34"/>
  <c r="R8" i="34"/>
  <c r="R15" i="34"/>
  <c r="K9" i="35"/>
  <c r="O20" i="35"/>
  <c r="X9" i="36"/>
  <c r="O23" i="37"/>
  <c r="I20" i="38"/>
  <c r="I8" i="38"/>
  <c r="K16" i="38"/>
  <c r="V21" i="38"/>
  <c r="X26" i="38"/>
  <c r="H24" i="30"/>
  <c r="T14" i="37"/>
  <c r="M11" i="37"/>
  <c r="T18" i="37"/>
  <c r="I13" i="38"/>
  <c r="M19" i="38"/>
  <c r="O19" i="38"/>
  <c r="X25" i="38"/>
  <c r="R13" i="38"/>
  <c r="R20" i="38"/>
  <c r="M14" i="37"/>
  <c r="V10" i="37"/>
  <c r="M16" i="37"/>
  <c r="K10" i="37"/>
  <c r="O10" i="37"/>
  <c r="M17" i="37"/>
  <c r="M13" i="38"/>
  <c r="V20" i="37"/>
  <c r="M22" i="38"/>
  <c r="T18" i="38"/>
  <c r="F7" i="2"/>
  <c r="K15" i="38"/>
  <c r="I15" i="38"/>
  <c r="X22" i="37"/>
  <c r="R22" i="37"/>
  <c r="V22" i="37"/>
  <c r="T24" i="38"/>
  <c r="I24" i="38"/>
  <c r="E10" i="6"/>
  <c r="B17" i="30"/>
  <c r="V14" i="38"/>
  <c r="O21" i="38"/>
  <c r="T21" i="38"/>
  <c r="O12" i="38"/>
  <c r="M12" i="38"/>
  <c r="O9" i="38"/>
  <c r="F17" i="2"/>
  <c r="G17" i="2" s="1"/>
  <c r="X8" i="37"/>
  <c r="V8" i="37"/>
  <c r="D125" i="39"/>
  <c r="D125" i="41"/>
  <c r="E280" i="4"/>
  <c r="O8" i="38"/>
  <c r="K8" i="38"/>
  <c r="X11" i="38"/>
  <c r="H17" i="6"/>
  <c r="O17" i="27"/>
  <c r="M17" i="27"/>
  <c r="I22" i="37"/>
  <c r="M22" i="37"/>
  <c r="V23" i="37"/>
  <c r="R23" i="37"/>
  <c r="X23" i="37"/>
  <c r="O23" i="38"/>
  <c r="M23" i="38"/>
  <c r="F20" i="2"/>
  <c r="G20" i="2" s="1"/>
  <c r="I109" i="39"/>
  <c r="D19" i="30"/>
  <c r="H13" i="2"/>
  <c r="I13" i="2" s="1"/>
  <c r="R9" i="27"/>
  <c r="R17" i="27"/>
  <c r="V25" i="27"/>
  <c r="V15" i="27"/>
  <c r="X26" i="26"/>
  <c r="V26" i="26"/>
  <c r="I20" i="27"/>
  <c r="M23" i="27"/>
  <c r="O20" i="27"/>
  <c r="K16" i="33"/>
  <c r="R17" i="33"/>
  <c r="R25" i="33"/>
  <c r="O22" i="35"/>
  <c r="O11" i="35"/>
  <c r="M11" i="35"/>
  <c r="K17" i="35"/>
  <c r="O17" i="35"/>
  <c r="X18" i="35"/>
  <c r="R22" i="36"/>
  <c r="O14" i="37"/>
  <c r="R21" i="38"/>
  <c r="X21" i="38"/>
  <c r="O11" i="33"/>
  <c r="T9" i="35"/>
  <c r="R9" i="35"/>
  <c r="T22" i="36"/>
  <c r="V22" i="36"/>
  <c r="M9" i="27"/>
  <c r="R15" i="35"/>
  <c r="V15" i="35"/>
  <c r="I23" i="38"/>
  <c r="C125" i="29"/>
  <c r="T11" i="26"/>
  <c r="M25" i="27"/>
  <c r="X25" i="27"/>
  <c r="M24" i="33"/>
  <c r="O19" i="34"/>
  <c r="R24" i="34"/>
  <c r="I22" i="34"/>
  <c r="X22" i="36"/>
  <c r="M17" i="36"/>
  <c r="M22" i="36"/>
  <c r="I22" i="36"/>
  <c r="O22" i="36"/>
  <c r="X12" i="36"/>
  <c r="X15" i="36"/>
  <c r="R15" i="36"/>
  <c r="T15" i="36"/>
  <c r="R8" i="38"/>
  <c r="T8" i="38"/>
  <c r="G10" i="6"/>
  <c r="V17" i="37"/>
  <c r="X17" i="37"/>
  <c r="R17" i="37"/>
  <c r="E22" i="6"/>
  <c r="F22" i="6" s="1"/>
  <c r="F27" i="2"/>
  <c r="D125" i="44"/>
  <c r="O8" i="33"/>
  <c r="Q219" i="4"/>
  <c r="Q254" i="4" s="1"/>
  <c r="E15" i="6"/>
  <c r="F15" i="6" s="1"/>
  <c r="D18" i="30"/>
  <c r="R25" i="27"/>
  <c r="T15" i="27"/>
  <c r="O13" i="33"/>
  <c r="V8" i="34"/>
  <c r="V9" i="35"/>
  <c r="I13" i="36"/>
  <c r="O15" i="36"/>
  <c r="K15" i="36"/>
  <c r="V17" i="36"/>
  <c r="R17" i="36"/>
  <c r="K22" i="37"/>
  <c r="T15" i="37"/>
  <c r="K23" i="38"/>
  <c r="L27" i="2"/>
  <c r="H23" i="30"/>
  <c r="E125" i="44"/>
  <c r="V20" i="27"/>
  <c r="T20" i="27"/>
  <c r="O9" i="27"/>
  <c r="I19" i="33"/>
  <c r="O16" i="33"/>
  <c r="M16" i="33"/>
  <c r="V12" i="36"/>
  <c r="E125" i="39"/>
  <c r="C125" i="41"/>
  <c r="I125" i="44"/>
  <c r="I25" i="27"/>
  <c r="O25" i="27"/>
  <c r="O15" i="27"/>
  <c r="K15" i="27"/>
  <c r="O23" i="27"/>
  <c r="K23" i="27"/>
  <c r="T9" i="27"/>
  <c r="T17" i="27"/>
  <c r="M11" i="33"/>
  <c r="M19" i="33"/>
  <c r="O21" i="33"/>
  <c r="M22" i="34"/>
  <c r="O22" i="34"/>
  <c r="I13" i="34"/>
  <c r="O13" i="34"/>
  <c r="X24" i="34"/>
  <c r="T18" i="35"/>
  <c r="X15" i="37"/>
  <c r="R12" i="36"/>
  <c r="O22" i="37"/>
  <c r="M20" i="37"/>
  <c r="K20" i="37"/>
  <c r="I20" i="37"/>
  <c r="T23" i="37"/>
  <c r="J15" i="2"/>
  <c r="K15" i="2" s="1"/>
  <c r="R20" i="27"/>
  <c r="I17" i="27"/>
  <c r="I23" i="30"/>
  <c r="C125" i="39"/>
  <c r="E24" i="30"/>
  <c r="K219" i="4"/>
  <c r="K254" i="4" s="1"/>
  <c r="X11" i="26"/>
  <c r="T8" i="34"/>
  <c r="X8" i="34"/>
  <c r="X15" i="34"/>
  <c r="K20" i="35"/>
  <c r="X24" i="35"/>
  <c r="I15" i="36"/>
  <c r="M13" i="36"/>
  <c r="X19" i="36"/>
  <c r="V19" i="36"/>
  <c r="T10" i="37"/>
  <c r="T17" i="37"/>
  <c r="X10" i="37"/>
  <c r="K24" i="33"/>
  <c r="T25" i="33"/>
  <c r="I11" i="34"/>
  <c r="M14" i="34"/>
  <c r="X18" i="38"/>
  <c r="R25" i="38"/>
  <c r="O20" i="26"/>
  <c r="K19" i="33"/>
  <c r="V14" i="33"/>
  <c r="V15" i="34"/>
  <c r="M13" i="33"/>
  <c r="M21" i="33"/>
  <c r="V15" i="33"/>
  <c r="I21" i="34"/>
  <c r="M25" i="34"/>
  <c r="K17" i="26"/>
  <c r="O9" i="26"/>
  <c r="V21" i="26"/>
  <c r="O10" i="27"/>
  <c r="R23" i="27"/>
  <c r="K8" i="33"/>
  <c r="M8" i="33"/>
  <c r="T22" i="33"/>
  <c r="X23" i="33"/>
  <c r="K14" i="34"/>
  <c r="M11" i="34"/>
  <c r="V17" i="34"/>
  <c r="T26" i="26"/>
  <c r="X16" i="26"/>
  <c r="M15" i="27"/>
  <c r="K22" i="33"/>
  <c r="T23" i="33"/>
  <c r="I25" i="34"/>
  <c r="G13" i="2"/>
  <c r="D125" i="29"/>
  <c r="F22" i="2"/>
  <c r="G22" i="2" s="1"/>
  <c r="J13" i="30"/>
  <c r="H11" i="30"/>
  <c r="I125" i="41"/>
  <c r="K23" i="30"/>
  <c r="F15" i="2"/>
  <c r="H12" i="30"/>
  <c r="F20" i="6"/>
  <c r="K20" i="2"/>
  <c r="K24" i="2"/>
  <c r="K19" i="30"/>
  <c r="K22" i="2"/>
  <c r="E125" i="41"/>
  <c r="F24" i="2"/>
  <c r="G24" i="2" s="1"/>
  <c r="H20" i="2"/>
  <c r="I20" i="2" s="1"/>
  <c r="E13" i="30"/>
  <c r="G7" i="6"/>
  <c r="K17" i="6"/>
  <c r="L17" i="6" s="1"/>
  <c r="B13" i="30"/>
  <c r="G20" i="6"/>
  <c r="H20" i="6" s="1"/>
  <c r="M20" i="2"/>
  <c r="G15" i="2"/>
  <c r="I22" i="2"/>
  <c r="M24" i="2"/>
  <c r="M22" i="2"/>
  <c r="M15" i="2"/>
  <c r="M17" i="2"/>
  <c r="K13" i="2"/>
  <c r="B6" i="30"/>
  <c r="I27" i="6"/>
  <c r="B11" i="30"/>
  <c r="E24" i="6"/>
  <c r="F24" i="6" s="1"/>
  <c r="G22" i="6"/>
  <c r="H22" i="6" s="1"/>
  <c r="H13" i="6"/>
  <c r="J24" i="6"/>
  <c r="E23" i="30"/>
  <c r="H15" i="6"/>
  <c r="L20" i="6"/>
  <c r="J22" i="6"/>
  <c r="J20" i="6"/>
  <c r="I17" i="6"/>
  <c r="J17" i="6" s="1"/>
  <c r="D13" i="30"/>
  <c r="I15" i="6"/>
  <c r="J15" i="6" s="1"/>
  <c r="D12" i="30"/>
  <c r="K17" i="2"/>
  <c r="I24" i="2"/>
  <c r="L7" i="2"/>
  <c r="F125" i="44"/>
  <c r="K12" i="30"/>
  <c r="I24" i="30"/>
  <c r="F125" i="41"/>
  <c r="J10" i="2"/>
  <c r="H28" i="2"/>
  <c r="F10" i="2"/>
  <c r="F125" i="39"/>
  <c r="H17" i="2"/>
  <c r="I17" i="2" s="1"/>
  <c r="G28" i="6"/>
  <c r="H7" i="2"/>
  <c r="L24" i="6"/>
  <c r="L22" i="6"/>
  <c r="H24" i="6"/>
  <c r="J13" i="6"/>
  <c r="F17" i="6"/>
  <c r="F13" i="6"/>
  <c r="L13" i="6"/>
</calcChain>
</file>

<file path=xl/sharedStrings.xml><?xml version="1.0" encoding="utf-8"?>
<sst xmlns="http://schemas.openxmlformats.org/spreadsheetml/2006/main" count="4233" uniqueCount="212">
  <si>
    <t xml:space="preserve">Reporting hospital </t>
  </si>
  <si>
    <t xml:space="preserve">Average Wait (weeks) for new routine patients </t>
  </si>
  <si>
    <t>Local consultant</t>
  </si>
  <si>
    <t xml:space="preserve">Visiting specialist </t>
  </si>
  <si>
    <t>DNA Rate (%)</t>
  </si>
  <si>
    <t>Graph1</t>
  </si>
  <si>
    <t>Q1</t>
  </si>
  <si>
    <t>Q2</t>
  </si>
  <si>
    <t>Q3</t>
  </si>
  <si>
    <t>Q4</t>
  </si>
  <si>
    <t xml:space="preserve">Q1 </t>
  </si>
  <si>
    <t>Year to Date</t>
  </si>
  <si>
    <t>Graphs</t>
  </si>
  <si>
    <t>Local Consultant</t>
  </si>
  <si>
    <t xml:space="preserve">Visiting Consultant </t>
  </si>
  <si>
    <t>Adults</t>
  </si>
  <si>
    <t xml:space="preserve">Paediatrics </t>
  </si>
  <si>
    <t>Contents</t>
  </si>
  <si>
    <t>Unit</t>
  </si>
  <si>
    <t>NOTE</t>
  </si>
  <si>
    <t>Data accurate as of date of provision</t>
  </si>
  <si>
    <t>Visiting Consultant</t>
  </si>
  <si>
    <t>Adults / Paediatrics</t>
  </si>
  <si>
    <t>England / Wales</t>
  </si>
  <si>
    <t>Adult</t>
  </si>
  <si>
    <t>England</t>
  </si>
  <si>
    <t>Wales</t>
  </si>
  <si>
    <t>Paediatric</t>
  </si>
  <si>
    <t xml:space="preserve">New Outpatient Wait Times </t>
  </si>
  <si>
    <r>
      <rPr>
        <b/>
        <sz val="11"/>
        <color theme="0"/>
        <rFont val="Calibri"/>
        <family val="2"/>
        <scheme val="minor"/>
      </rPr>
      <t>Local Consultant</t>
    </r>
    <r>
      <rPr>
        <sz val="11"/>
        <color theme="0"/>
        <rFont val="Calibri"/>
        <family val="2"/>
        <scheme val="minor"/>
      </rPr>
      <t xml:space="preserve"> Wait (weeks) for new patients</t>
    </r>
  </si>
  <si>
    <r>
      <rPr>
        <b/>
        <sz val="11"/>
        <color theme="0"/>
        <rFont val="Calibri"/>
        <family val="2"/>
        <scheme val="minor"/>
      </rPr>
      <t>Visiting Specialist</t>
    </r>
    <r>
      <rPr>
        <sz val="11"/>
        <color theme="0"/>
        <rFont val="Calibri"/>
        <family val="2"/>
        <scheme val="minor"/>
      </rPr>
      <t xml:space="preserve"> Wait (weeks) for new patients</t>
    </r>
  </si>
  <si>
    <t xml:space="preserve">Follow up Backlogs </t>
  </si>
  <si>
    <t>3-5 mths (%)</t>
  </si>
  <si>
    <t>6-11 mths (%)</t>
  </si>
  <si>
    <t>≥12 mths (%)</t>
  </si>
  <si>
    <r>
      <t xml:space="preserve">Visiting Specialist Consultant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</si>
  <si>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r>
      <t xml:space="preserve">Local Consultant 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</si>
  <si>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t xml:space="preserve">Follow-up Backlogs </t>
  </si>
  <si>
    <t xml:space="preserve">Total </t>
  </si>
  <si>
    <t>3 to 5 months</t>
  </si>
  <si>
    <t>6 to 11 months</t>
  </si>
  <si>
    <t>≥12 months</t>
  </si>
  <si>
    <t>Total</t>
  </si>
  <si>
    <t>3-5 mnth</t>
  </si>
  <si>
    <t>6 -11 mnth</t>
  </si>
  <si>
    <t>≥12mnt</t>
  </si>
  <si>
    <t>5 -11 mnth</t>
  </si>
  <si>
    <t>Visiting consultant</t>
  </si>
  <si>
    <t>DNA rates (%)</t>
  </si>
  <si>
    <t>New OP wait (weeks)for new patients</t>
  </si>
  <si>
    <t xml:space="preserve">Follow-up Backlog (overdue follow-up backlogs - end of reporting quarter) </t>
  </si>
  <si>
    <t xml:space="preserve">New Outpatient Wait times (weeks) </t>
  </si>
  <si>
    <t>New Outpatient Wait Times (weeks)</t>
  </si>
  <si>
    <t>Q2 - Jul to Sep</t>
  </si>
  <si>
    <t>Q1 - Apr to Jun</t>
  </si>
  <si>
    <t>Q3 - Oct to Dec</t>
  </si>
  <si>
    <t>Q4 - Jan to Mar</t>
  </si>
  <si>
    <t>CHDN Red Colour</t>
  </si>
  <si>
    <r>
      <t xml:space="preserve">South Wales and South West 
</t>
    </r>
    <r>
      <rPr>
        <b/>
        <sz val="22"/>
        <color theme="0"/>
        <rFont val="Calibri"/>
        <family val="2"/>
        <scheme val="minor"/>
      </rPr>
      <t>Congential Heart Disease Network</t>
    </r>
  </si>
  <si>
    <t>Bristol, Bristol Heart Institute</t>
  </si>
  <si>
    <t>Truro, Royal Cornwall Hospital</t>
  </si>
  <si>
    <t>Exeter, Royal Devon and Exeter Hospital</t>
  </si>
  <si>
    <t xml:space="preserve">Swindon, Great Weston Hospital </t>
  </si>
  <si>
    <t>Barnstaple, North Devon District Hospital</t>
  </si>
  <si>
    <t>Plymouth, Derriford Hospital</t>
  </si>
  <si>
    <t>Cardiff, University Hospital of Wales</t>
  </si>
  <si>
    <t xml:space="preserve">Llantrisant, Royal Glamorgan Hospital </t>
  </si>
  <si>
    <t>Merthyr Tydfil, Prince Charles Hospital</t>
  </si>
  <si>
    <t>Swansea, Singleton Hospital</t>
  </si>
  <si>
    <t xml:space="preserve">Adults </t>
  </si>
  <si>
    <t xml:space="preserve">Carmarthen, Glangwilli General Hospital </t>
  </si>
  <si>
    <t>Swindon, Great Weston Hospital</t>
  </si>
  <si>
    <t xml:space="preserve">Torquay, Torbay General District Hospital </t>
  </si>
  <si>
    <t>Cardiff, Noah’s Ark Children’s Hospital</t>
  </si>
  <si>
    <t>Bridgend, Princess of Wales Hospital</t>
  </si>
  <si>
    <t xml:space="preserve"> </t>
  </si>
  <si>
    <t>Gloucester, Gloucestershire Hospitals</t>
  </si>
  <si>
    <t xml:space="preserve">Taunton, Musgrove Park Hospital </t>
  </si>
  <si>
    <t xml:space="preserve">Torquay, Torbay District General Hospital </t>
  </si>
  <si>
    <t>Abergavenny, Nevill Hall Hospital</t>
  </si>
  <si>
    <t xml:space="preserve">Haverford West, Withybush Hospital </t>
  </si>
  <si>
    <t xml:space="preserve">Newport, Royal Gwent Hospital </t>
  </si>
  <si>
    <t xml:space="preserve">Swansea, Singleton Hospital </t>
  </si>
  <si>
    <t xml:space="preserve">Bristol, Bristol Royal Hospital for Children </t>
  </si>
  <si>
    <t xml:space="preserve">Barnstaple, North Devon District Hospital </t>
  </si>
  <si>
    <t xml:space="preserve">Bath, Royal United Hospital </t>
  </si>
  <si>
    <t xml:space="preserve">Exeter, Royal Devon and Exeter Hospital </t>
  </si>
  <si>
    <t xml:space="preserve">Gloucester, Gloucestershire Hospitals </t>
  </si>
  <si>
    <t xml:space="preserve">Plymouth, Derriford Hospital </t>
  </si>
  <si>
    <t xml:space="preserve">Truro, Royal Cornwall Hospital </t>
  </si>
  <si>
    <t xml:space="preserve">Haverfordwest, Withybush Hospital </t>
  </si>
  <si>
    <t xml:space="preserve">ADULT </t>
  </si>
  <si>
    <t>PAEDIATRICS</t>
  </si>
  <si>
    <t>Unit Level</t>
  </si>
  <si>
    <t xml:space="preserve">England  </t>
  </si>
  <si>
    <r>
      <t>Unit level Year to Date:</t>
    </r>
    <r>
      <rPr>
        <b/>
        <sz val="14"/>
        <color theme="0"/>
        <rFont val="Calibri"/>
        <family val="2"/>
      </rPr>
      <t xml:space="preserve"> Paediatric Outpatients </t>
    </r>
  </si>
  <si>
    <t xml:space="preserve">Paediatrics - Local consultant </t>
  </si>
  <si>
    <t xml:space="preserve">Paediatrics - Visiting consultant </t>
  </si>
  <si>
    <t xml:space="preserve">DNA </t>
  </si>
  <si>
    <t xml:space="preserve">ADULT local consultant </t>
  </si>
  <si>
    <t xml:space="preserve">ADULT visiting consultant </t>
  </si>
  <si>
    <t xml:space="preserve">Paediatrics Local Consultant </t>
  </si>
  <si>
    <t xml:space="preserve">Paediatrics Visiting Consultant </t>
  </si>
  <si>
    <t xml:space="preserve">Paediatrics DNA </t>
  </si>
  <si>
    <t xml:space="preserve">DNA Range </t>
  </si>
  <si>
    <t xml:space="preserve">Visiting consultant </t>
  </si>
  <si>
    <t>DNA Range</t>
  </si>
  <si>
    <t>≥18 wks</t>
  </si>
  <si>
    <t>13-17 wks</t>
  </si>
  <si>
    <t>≤12 wks</t>
  </si>
  <si>
    <t>≥20%</t>
  </si>
  <si>
    <t>10-19%</t>
  </si>
  <si>
    <t>&lt;10%</t>
  </si>
  <si>
    <t>≥50%</t>
  </si>
  <si>
    <t>&lt;50%</t>
  </si>
  <si>
    <t>RAG RATINGS: Set by Network</t>
  </si>
  <si>
    <t>For more information on rag ratings please click here</t>
  </si>
  <si>
    <r>
      <t>Unit level Year to Date:</t>
    </r>
    <r>
      <rPr>
        <b/>
        <sz val="14"/>
        <color theme="0"/>
        <rFont val="Calibri"/>
        <family val="2"/>
      </rPr>
      <t xml:space="preserve"> Adults Outpatients </t>
    </r>
  </si>
  <si>
    <t xml:space="preserve">Drop downs </t>
  </si>
  <si>
    <r>
      <rPr>
        <b/>
        <sz val="11"/>
        <color theme="1"/>
        <rFont val="Calibri"/>
        <family val="2"/>
        <scheme val="minor"/>
      </rPr>
      <t>Adults</t>
    </r>
    <r>
      <rPr>
        <sz val="11"/>
        <color theme="1"/>
        <rFont val="Calibri"/>
        <family val="2"/>
        <scheme val="minor"/>
      </rPr>
      <t xml:space="preserve"> - Local consultant </t>
    </r>
  </si>
  <si>
    <t xml:space="preserve">Adults - Visiting consultant </t>
  </si>
  <si>
    <t xml:space="preserve">Adults DNA </t>
  </si>
  <si>
    <t>3-5 months</t>
  </si>
  <si>
    <t>6 -11 months</t>
  </si>
  <si>
    <t>Return to Contents</t>
  </si>
  <si>
    <r>
      <rPr>
        <sz val="18"/>
        <color theme="0"/>
        <rFont val="Calibri"/>
        <family val="2"/>
      </rPr>
      <t>South Wales and South West  CHD Network</t>
    </r>
    <r>
      <rPr>
        <b/>
        <sz val="18"/>
        <color theme="0"/>
        <rFont val="Calibri"/>
        <family val="2"/>
      </rPr>
      <t xml:space="preserve"> Outpatients Dashboard Graphs </t>
    </r>
  </si>
  <si>
    <t xml:space="preserve">Number of overdue follow-up backlogs at the end of the quarter </t>
  </si>
  <si>
    <t xml:space="preserve">DNA Rate (%) </t>
  </si>
  <si>
    <t xml:space="preserve">Adult Services </t>
  </si>
  <si>
    <t>Click on the relevant box to be taken to the page</t>
  </si>
  <si>
    <t xml:space="preserve">South Wales and South West CHD Network  </t>
  </si>
  <si>
    <t xml:space="preserve">Quarterly Dashboards </t>
  </si>
  <si>
    <t>Adult Services</t>
  </si>
  <si>
    <t xml:space="preserve">Graphs </t>
  </si>
  <si>
    <t xml:space="preserve">Year to Date Dashboards </t>
  </si>
  <si>
    <t xml:space="preserve">Wait (weeks) for new patients to receive a first appointment with local and visiting consultant at the end of this quarter.  </t>
  </si>
  <si>
    <t xml:space="preserve">Paedeatrics </t>
  </si>
  <si>
    <t xml:space="preserve">Graph 2 Number of overdue follow-up backlogs at the end of the quarter </t>
  </si>
  <si>
    <t xml:space="preserve">Graph 3 DNA Rate (%) </t>
  </si>
  <si>
    <t xml:space="preserve">Year to Date graphs </t>
  </si>
  <si>
    <t xml:space="preserve">Order each table by the total value - low to high </t>
  </si>
  <si>
    <t xml:space="preserve">Order each table by the % value - low to high </t>
  </si>
  <si>
    <r>
      <t>Each column needs to be ordered seperately from high to low (</t>
    </r>
    <r>
      <rPr>
        <b/>
        <i/>
        <sz val="14"/>
        <color rgb="FFFF0000"/>
        <rFont val="Calibri"/>
        <family val="2"/>
        <scheme val="minor"/>
      </rPr>
      <t>do not</t>
    </r>
    <r>
      <rPr>
        <i/>
        <sz val="14"/>
        <color rgb="FFFF0000"/>
        <rFont val="Calibri"/>
        <family val="2"/>
        <scheme val="minor"/>
      </rPr>
      <t xml:space="preserve"> expand the selection when prompted). </t>
    </r>
  </si>
  <si>
    <t>Reporting Quarter</t>
  </si>
  <si>
    <t>Reporting Year</t>
  </si>
  <si>
    <t>Adults/Paeds</t>
  </si>
  <si>
    <t>0-2 mnth</t>
  </si>
  <si>
    <t>Total Follow up</t>
  </si>
  <si>
    <t>Total overdue &gt;3 mnth</t>
  </si>
  <si>
    <t>Total Overdue &gt;3 mnth</t>
  </si>
  <si>
    <t>0-2 mths (%)</t>
  </si>
  <si>
    <t>Total follow-up</t>
  </si>
  <si>
    <r>
      <t xml:space="preserve">Paediatrics Outpatients Dashboard: </t>
    </r>
    <r>
      <rPr>
        <sz val="18"/>
        <color indexed="8"/>
        <rFont val="Calibri"/>
        <family val="2"/>
      </rPr>
      <t>Reporting period:  Q3 (Oct -Dec 2020)</t>
    </r>
  </si>
  <si>
    <t xml:space="preserve">Outpatient reporting template description </t>
  </si>
  <si>
    <t xml:space="preserve">Measure definitiation </t>
  </si>
  <si>
    <t>Targets</t>
  </si>
  <si>
    <t xml:space="preserve">Proposed changes </t>
  </si>
  <si>
    <t>Waiting time (weeks) for new patients (local consultant and visiting specialist) at end of reporting quarter</t>
  </si>
  <si>
    <t>Local consultant: Waiting time (weeks) for new routine patients (local consultant)</t>
  </si>
  <si>
    <t>≥18wks</t>
  </si>
  <si>
    <t>12-18wks</t>
  </si>
  <si>
    <t>≤12wks</t>
  </si>
  <si>
    <t xml:space="preserve">Red, Amber and Green targets based on NHS England RTT targets. Please note that WHSSC/NHS Wales performance RTT target is 16 weeks </t>
  </si>
  <si>
    <t>Visiting specialist: Waiting time (weeks) for new routine patients</t>
  </si>
  <si>
    <t>Overdue Follow up backlogs - local consultant at end of reporting quarter</t>
  </si>
  <si>
    <t>Total no. of overdue follow ups (local consultant)</t>
  </si>
  <si>
    <t>No. &amp; % of overdue follow ups; 3-5 months</t>
  </si>
  <si>
    <t>No. &amp; % of overdue follow ups; 6-12 months</t>
  </si>
  <si>
    <r>
      <t xml:space="preserve">No. &amp; % of overdue follow ups; </t>
    </r>
    <r>
      <rPr>
        <sz val="11"/>
        <color theme="1"/>
        <rFont val="Calibri"/>
        <family val="2"/>
      </rPr>
      <t>≥12</t>
    </r>
    <r>
      <rPr>
        <sz val="11"/>
        <color theme="1"/>
        <rFont val="Calibri"/>
        <family val="2"/>
        <scheme val="minor"/>
      </rPr>
      <t xml:space="preserve"> months</t>
    </r>
  </si>
  <si>
    <t>n/a</t>
  </si>
  <si>
    <t xml:space="preserve">Previously measures follow up waiting times, wide variation on how this was measured, often an estimate. Easier for providers to access total nos. in follow up backlog </t>
  </si>
  <si>
    <t>Overdue Follow up backlogs - visiting specialist at end of reporting quarter</t>
  </si>
  <si>
    <t>DNA rate (%) - local consultant for reporting quarter</t>
  </si>
  <si>
    <t>DNA rate (%) - visiting specialist for reporting quarter</t>
  </si>
  <si>
    <t xml:space="preserve">% of patients/appointments recorded as a DNA local consultant appointment </t>
  </si>
  <si>
    <t xml:space="preserve">% of patients/appointments recorded as a DNA visiting specialist appointment </t>
  </si>
  <si>
    <t xml:space="preserve">Previously this had been merged into one figure for DNA rate that merged DNA rates for both local consultant and visiting consultant. New dashboard seperates this out. </t>
  </si>
  <si>
    <r>
      <t xml:space="preserve">Adults Outpatients Dashboard: </t>
    </r>
    <r>
      <rPr>
        <sz val="18"/>
        <color indexed="8"/>
        <rFont val="Calibri"/>
        <family val="2"/>
      </rPr>
      <t>Reporting period:  Q3 (Oct -Dec 2020)</t>
    </r>
  </si>
  <si>
    <t>Adults DNA</t>
  </si>
  <si>
    <t>Quarter 3 (Oct to Dec) 2020/21</t>
  </si>
  <si>
    <t>For further information please contact;</t>
  </si>
  <si>
    <t>Paediatric Services</t>
  </si>
  <si>
    <t>Paediatrics DNA</t>
  </si>
  <si>
    <t xml:space="preserve">When ordering select the whole of the orange box with the black outline. </t>
  </si>
  <si>
    <t>Follow the instructions in red for how to order each table</t>
  </si>
  <si>
    <t xml:space="preserve">If you need the centres to return to the same order as the dashboard, order by the numbers in the first column of the table </t>
  </si>
  <si>
    <r>
      <t xml:space="preserve">Paediatrics Outpatients Dashboard: </t>
    </r>
    <r>
      <rPr>
        <sz val="18"/>
        <color indexed="8"/>
        <rFont val="Calibri"/>
        <family val="2"/>
      </rPr>
      <t>Reporting period:  Q4 (Jan - Mar 2021)</t>
    </r>
  </si>
  <si>
    <r>
      <t xml:space="preserve">Adults Outpatients Dashboard: </t>
    </r>
    <r>
      <rPr>
        <sz val="18"/>
        <color indexed="8"/>
        <rFont val="Calibri"/>
        <family val="2"/>
      </rPr>
      <t>Reporting period:  Q4 (Jan -Mar 2021)</t>
    </r>
  </si>
  <si>
    <t>w5te6az\</t>
  </si>
  <si>
    <r>
      <t xml:space="preserve">Paediatrics Outpatients Dashboard: </t>
    </r>
    <r>
      <rPr>
        <sz val="18"/>
        <color indexed="8"/>
        <rFont val="Calibri"/>
        <family val="2"/>
      </rPr>
      <t>Reporting period:  Q2 (Jul-Sep 2020)</t>
    </r>
  </si>
  <si>
    <r>
      <t xml:space="preserve">Adults Outpatients Dashboard: </t>
    </r>
    <r>
      <rPr>
        <sz val="18"/>
        <color indexed="8"/>
        <rFont val="Calibri"/>
        <family val="2"/>
      </rPr>
      <t>Reporting period:  Q2 (Jul - Sep 2020)</t>
    </r>
  </si>
  <si>
    <t>GRAPH DATA Q3</t>
  </si>
  <si>
    <t>GRAPH DATA Q4</t>
  </si>
  <si>
    <t>Quarter 2 (Jul - Sep) 2020/21</t>
  </si>
  <si>
    <t>Rachel Burrows, CHD Network Support Manager  (Rachel.Burrows2@uhbw.nhs.uk)</t>
  </si>
  <si>
    <t>GRAPH DATA Q2</t>
  </si>
  <si>
    <t>GRAPH DATA Q1</t>
  </si>
  <si>
    <t>Total Overdue Follow up</t>
  </si>
  <si>
    <t xml:space="preserve">Select your unit here:  </t>
  </si>
  <si>
    <t xml:space="preserve">Select your unit here: </t>
  </si>
  <si>
    <t>Quarter 4 (Jan - Mar) 2020/21</t>
  </si>
  <si>
    <t xml:space="preserve">Outpatients Dashboard 2021/22 </t>
  </si>
  <si>
    <t>Q1 (Apr-Jun '21)</t>
  </si>
  <si>
    <t>Q2 (Jul-Sept '21)</t>
  </si>
  <si>
    <t>Q3 (Oct- Dec'21)</t>
  </si>
  <si>
    <t xml:space="preserve">Q4 (Jan-Mar'22) </t>
  </si>
  <si>
    <t>Quarter 1 (Apr - Jun) 2021/22</t>
  </si>
  <si>
    <r>
      <t xml:space="preserve">Paediatrics Outpatients Dashboard: </t>
    </r>
    <r>
      <rPr>
        <sz val="18"/>
        <color indexed="8"/>
        <rFont val="Calibri"/>
        <family val="2"/>
      </rPr>
      <t>Reporting period:  Q1 (Apr - Jun 2021)</t>
    </r>
  </si>
  <si>
    <r>
      <t xml:space="preserve">Adults Outpatients Dashboard: </t>
    </r>
    <r>
      <rPr>
        <sz val="18"/>
        <color indexed="8"/>
        <rFont val="Calibri"/>
        <family val="2"/>
      </rPr>
      <t>Reporting period:  Q1 (Apr - Jun 2021)</t>
    </r>
  </si>
  <si>
    <t xml:space="preserve">Q1 - Apr to Jun </t>
  </si>
  <si>
    <t>No data</t>
  </si>
  <si>
    <t xml:space="preserve">Order each table by the total value (initially high to low so N/A at top) and then rest by low to high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</si>
</sst>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(0%\)"/>
    <numFmt numFmtId="165" formatCode="0.0"/>
    <numFmt numFmtId="166" formatCode="0.0%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sz val="10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0"/>
      <name val="Calibri"/>
      <family val="2"/>
    </font>
    <font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7C2855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  <font>
      <b/>
      <u/>
      <sz val="11"/>
      <color indexed="8"/>
      <name val="Calibri"/>
      <family val="2"/>
    </font>
    <font>
      <sz val="11"/>
      <color theme="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8"/>
      <color theme="0"/>
      <name val="Calibri"/>
      <family val="2"/>
    </font>
    <font>
      <sz val="11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11"/>
      <color rgb="FF9C6500"/>
      <name val="Calibri"/>
      <family val="2"/>
    </font>
    <font>
      <b/>
      <sz val="11"/>
      <color indexed="8"/>
      <name val="Calibri"/>
      <family val="2"/>
    </font>
    <font>
      <i/>
      <u/>
      <sz val="11"/>
      <color rgb="FF7C2855"/>
      <name val="Calibri"/>
      <family val="2"/>
      <scheme val="minor"/>
    </font>
    <font>
      <b/>
      <sz val="18"/>
      <color rgb="FF7C2855"/>
      <name val="Calibri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u/>
      <sz val="14"/>
      <color theme="0"/>
      <name val="Calibri"/>
      <family val="2"/>
      <scheme val="minor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 Light"/>
      <family val="2"/>
    </font>
    <font>
      <b/>
      <u/>
      <sz val="12"/>
      <color theme="0"/>
      <name val="Calibri Light"/>
      <family val="2"/>
    </font>
    <font>
      <b/>
      <u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rgb="FFF1D3E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2307C"/>
        <bgColor indexed="64"/>
      </patternFill>
    </fill>
    <fill>
      <patternFill patternType="solid">
        <fgColor theme="0" tint="-0.34998626667073579"/>
        <bgColor indexed="64"/>
      </patternFill>
    </fill>
  </fills>
  <borders count="70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n">
        <color rgb="FF7C2855"/>
      </left>
      <right/>
      <top style="thin">
        <color rgb="FF7C2855"/>
      </top>
      <bottom/>
      <diagonal/>
    </border>
    <border>
      <left/>
      <right/>
      <top style="thin">
        <color rgb="FF7C2855"/>
      </top>
      <bottom/>
      <diagonal/>
    </border>
    <border>
      <left/>
      <right style="thin">
        <color rgb="FF7C2855"/>
      </right>
      <top style="thin">
        <color rgb="FF7C2855"/>
      </top>
      <bottom/>
      <diagonal/>
    </border>
    <border>
      <left style="thin">
        <color rgb="FF7C2855"/>
      </left>
      <right/>
      <top/>
      <bottom/>
      <diagonal/>
    </border>
    <border>
      <left/>
      <right style="thin">
        <color rgb="FF7C2855"/>
      </right>
      <top/>
      <bottom/>
      <diagonal/>
    </border>
    <border>
      <left style="thin">
        <color rgb="FF7C2855"/>
      </left>
      <right/>
      <top/>
      <bottom style="thin">
        <color rgb="FF7C2855"/>
      </bottom>
      <diagonal/>
    </border>
    <border>
      <left/>
      <right/>
      <top/>
      <bottom style="thin">
        <color rgb="FF7C2855"/>
      </bottom>
      <diagonal/>
    </border>
    <border>
      <left/>
      <right style="thin">
        <color rgb="FF7C2855"/>
      </right>
      <top/>
      <bottom style="thin">
        <color rgb="FF7C2855"/>
      </bottom>
      <diagonal/>
    </border>
    <border>
      <left style="thick">
        <color theme="0"/>
      </left>
      <right/>
      <top style="thick">
        <color theme="0"/>
      </top>
      <bottom style="hair">
        <color theme="0" tint="-0.34998626667073579"/>
      </bottom>
      <diagonal/>
    </border>
    <border>
      <left/>
      <right/>
      <top style="thick">
        <color theme="0"/>
      </top>
      <bottom style="hair">
        <color theme="0" tint="-0.34998626667073579"/>
      </bottom>
      <diagonal/>
    </border>
    <border>
      <left/>
      <right style="thick">
        <color theme="0"/>
      </right>
      <top style="thick">
        <color theme="0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ck">
        <color theme="0"/>
      </right>
      <top style="hair">
        <color theme="0" tint="-0.34998626667073579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thick">
        <color theme="0"/>
      </bottom>
      <diagonal/>
    </border>
    <border>
      <left/>
      <right/>
      <top style="hair">
        <color theme="0" tint="-0.34998626667073579"/>
      </top>
      <bottom style="thick">
        <color theme="0"/>
      </bottom>
      <diagonal/>
    </border>
    <border>
      <left/>
      <right style="thick">
        <color theme="0"/>
      </right>
      <top style="hair">
        <color theme="0" tint="-0.34998626667073579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ck">
        <color theme="0"/>
      </right>
      <top style="hair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theme="1" tint="0.24994659260841701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27" fillId="0" borderId="0"/>
    <xf numFmtId="9" fontId="1" fillId="0" borderId="0" applyFont="0" applyFill="0" applyBorder="0" applyAlignment="0" applyProtection="0"/>
  </cellStyleXfs>
  <cellXfs count="60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6" fillId="2" borderId="0" xfId="0" applyFont="1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2" fillId="7" borderId="0" xfId="0" applyFont="1" applyFill="1"/>
    <xf numFmtId="0" fontId="0" fillId="9" borderId="0" xfId="0" applyFill="1"/>
    <xf numFmtId="0" fontId="0" fillId="13" borderId="0" xfId="0" applyFill="1" applyAlignment="1">
      <alignment vertical="top"/>
    </xf>
    <xf numFmtId="0" fontId="0" fillId="13" borderId="0" xfId="0" applyFill="1"/>
    <xf numFmtId="9" fontId="3" fillId="0" borderId="0" xfId="1" applyNumberFormat="1" applyFont="1" applyAlignment="1" applyProtection="1">
      <alignment vertical="top"/>
      <protection hidden="1"/>
    </xf>
    <xf numFmtId="9" fontId="3" fillId="0" borderId="0" xfId="1" applyNumberFormat="1" applyFont="1" applyAlignment="1" applyProtection="1">
      <alignment horizontal="left" vertical="top"/>
      <protection hidden="1"/>
    </xf>
    <xf numFmtId="9" fontId="21" fillId="0" borderId="0" xfId="1" applyNumberFormat="1" applyFont="1" applyProtection="1">
      <protection hidden="1"/>
    </xf>
    <xf numFmtId="9" fontId="24" fillId="0" borderId="0" xfId="1" applyNumberFormat="1" applyFont="1" applyProtection="1">
      <protection hidden="1"/>
    </xf>
    <xf numFmtId="9" fontId="21" fillId="0" borderId="0" xfId="1" applyNumberFormat="1" applyFont="1" applyFill="1" applyBorder="1" applyProtection="1">
      <protection hidden="1"/>
    </xf>
    <xf numFmtId="9" fontId="4" fillId="0" borderId="0" xfId="1" applyNumberFormat="1" applyFont="1" applyFill="1" applyBorder="1" applyAlignment="1" applyProtection="1">
      <alignment horizontal="center" vertical="center"/>
      <protection hidden="1"/>
    </xf>
    <xf numFmtId="9" fontId="21" fillId="0" borderId="0" xfId="1" applyNumberFormat="1" applyFont="1" applyFill="1" applyProtection="1">
      <protection hidden="1"/>
    </xf>
    <xf numFmtId="1" fontId="25" fillId="0" borderId="0" xfId="1" applyNumberFormat="1" applyFont="1" applyProtection="1">
      <protection hidden="1"/>
    </xf>
    <xf numFmtId="2" fontId="21" fillId="0" borderId="0" xfId="1" applyNumberFormat="1" applyFont="1" applyProtection="1">
      <protection hidden="1"/>
    </xf>
    <xf numFmtId="0" fontId="23" fillId="0" borderId="0" xfId="0" applyFont="1" applyFill="1" applyBorder="1" applyProtection="1">
      <protection hidden="1"/>
    </xf>
    <xf numFmtId="0" fontId="23" fillId="0" borderId="0" xfId="0" applyFont="1" applyProtection="1">
      <protection hidden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13" borderId="1" xfId="0" applyFont="1" applyFill="1" applyBorder="1" applyAlignment="1">
      <alignment horizontal="left" vertical="center" wrapText="1" indent="1"/>
    </xf>
    <xf numFmtId="0" fontId="6" fillId="14" borderId="1" xfId="0" applyFont="1" applyFill="1" applyBorder="1" applyAlignment="1">
      <alignment horizontal="left" vertical="center" wrapText="1" indent="1"/>
    </xf>
    <xf numFmtId="0" fontId="6" fillId="13" borderId="1" xfId="2" applyFont="1" applyFill="1" applyBorder="1" applyAlignment="1">
      <alignment horizontal="left" vertical="center" wrapText="1" indent="1"/>
    </xf>
    <xf numFmtId="0" fontId="6" fillId="14" borderId="1" xfId="2" applyFont="1" applyFill="1" applyBorder="1" applyAlignment="1">
      <alignment horizontal="left" vertical="center" wrapText="1" indent="1"/>
    </xf>
    <xf numFmtId="0" fontId="23" fillId="13" borderId="1" xfId="0" applyFont="1" applyFill="1" applyBorder="1" applyAlignment="1">
      <alignment horizontal="left" vertical="center" wrapText="1" indent="1"/>
    </xf>
    <xf numFmtId="0" fontId="6" fillId="14" borderId="1" xfId="3" applyFont="1" applyFill="1" applyBorder="1" applyAlignment="1">
      <alignment horizontal="left" vertical="center" wrapText="1" indent="1"/>
    </xf>
    <xf numFmtId="0" fontId="6" fillId="13" borderId="1" xfId="4" applyFont="1" applyFill="1" applyBorder="1" applyAlignment="1">
      <alignment horizontal="left" vertical="center" wrapText="1" indent="1"/>
    </xf>
    <xf numFmtId="0" fontId="6" fillId="14" borderId="1" xfId="4" applyFont="1" applyFill="1" applyBorder="1" applyAlignment="1">
      <alignment horizontal="left" vertical="center" wrapText="1" indent="1"/>
    </xf>
    <xf numFmtId="0" fontId="6" fillId="13" borderId="1" xfId="3" applyFont="1" applyFill="1" applyBorder="1" applyAlignment="1">
      <alignment horizontal="left" vertical="center" wrapText="1" indent="1"/>
    </xf>
    <xf numFmtId="1" fontId="22" fillId="14" borderId="2" xfId="0" applyNumberFormat="1" applyFont="1" applyFill="1" applyBorder="1" applyAlignment="1" applyProtection="1">
      <alignment horizontal="right" vertical="center" wrapText="1"/>
      <protection hidden="1"/>
    </xf>
    <xf numFmtId="1" fontId="22" fillId="13" borderId="2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/>
    <xf numFmtId="0" fontId="2" fillId="0" borderId="0" xfId="0" applyFont="1"/>
    <xf numFmtId="0" fontId="2" fillId="13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center" vertical="center" wrapText="1"/>
    </xf>
    <xf numFmtId="1" fontId="29" fillId="0" borderId="0" xfId="0" applyNumberFormat="1" applyFont="1" applyAlignment="1">
      <alignment horizontal="center" vertical="center" wrapText="1"/>
    </xf>
    <xf numFmtId="0" fontId="0" fillId="0" borderId="0" xfId="0" applyFont="1"/>
    <xf numFmtId="0" fontId="0" fillId="13" borderId="0" xfId="0" applyFont="1" applyFill="1"/>
    <xf numFmtId="0" fontId="0" fillId="0" borderId="0" xfId="0" applyFill="1"/>
    <xf numFmtId="9" fontId="31" fillId="0" borderId="0" xfId="1" applyNumberFormat="1" applyFont="1" applyAlignment="1" applyProtection="1">
      <protection hidden="1"/>
    </xf>
    <xf numFmtId="0" fontId="29" fillId="8" borderId="3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 vertical="top" wrapText="1"/>
    </xf>
    <xf numFmtId="1" fontId="0" fillId="3" borderId="0" xfId="0" applyNumberFormat="1" applyFill="1" applyAlignment="1">
      <alignment horizontal="center" vertical="center" wrapText="1"/>
    </xf>
    <xf numFmtId="0" fontId="2" fillId="3" borderId="0" xfId="0" applyFont="1" applyFill="1" applyAlignment="1">
      <alignment horizontal="left" vertical="top" wrapText="1"/>
    </xf>
    <xf numFmtId="1" fontId="0" fillId="2" borderId="0" xfId="0" applyNumberFormat="1" applyFill="1" applyAlignment="1">
      <alignment horizontal="center" vertical="center" wrapText="1"/>
    </xf>
    <xf numFmtId="0" fontId="33" fillId="0" borderId="0" xfId="0" applyFont="1" applyAlignment="1">
      <alignment vertical="center"/>
    </xf>
    <xf numFmtId="1" fontId="0" fillId="0" borderId="0" xfId="0" applyNumberFormat="1" applyFill="1" applyAlignment="1">
      <alignment horizontal="center" vertical="center" wrapText="1"/>
    </xf>
    <xf numFmtId="0" fontId="7" fillId="15" borderId="0" xfId="0" applyFont="1" applyFill="1" applyAlignment="1">
      <alignment horizontal="center" vertical="center"/>
    </xf>
    <xf numFmtId="0" fontId="7" fillId="15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6" fillId="13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13" borderId="1" xfId="2" applyFont="1" applyFill="1" applyBorder="1" applyAlignment="1">
      <alignment horizontal="center" vertical="center" wrapText="1"/>
    </xf>
    <xf numFmtId="0" fontId="6" fillId="14" borderId="1" xfId="2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6" fillId="14" borderId="1" xfId="3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6" fillId="14" borderId="1" xfId="4" applyFont="1" applyFill="1" applyBorder="1" applyAlignment="1">
      <alignment horizontal="center" vertical="center" wrapText="1"/>
    </xf>
    <xf numFmtId="0" fontId="6" fillId="13" borderId="1" xfId="3" applyFont="1" applyFill="1" applyBorder="1" applyAlignment="1">
      <alignment horizontal="center" vertical="center" wrapText="1"/>
    </xf>
    <xf numFmtId="1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39" xfId="0" applyNumberFormat="1" applyFont="1" applyFill="1" applyBorder="1" applyAlignment="1" applyProtection="1">
      <alignment horizontal="right" vertical="center" wrapText="1"/>
      <protection hidden="1"/>
    </xf>
    <xf numFmtId="1" fontId="22" fillId="14" borderId="39" xfId="0" applyNumberFormat="1" applyFont="1" applyFill="1" applyBorder="1" applyAlignment="1" applyProtection="1">
      <alignment horizontal="right" vertical="center" wrapText="1"/>
      <protection hidden="1"/>
    </xf>
    <xf numFmtId="1" fontId="22" fillId="14" borderId="38" xfId="0" applyNumberFormat="1" applyFont="1" applyFill="1" applyBorder="1" applyAlignment="1" applyProtection="1">
      <alignment horizontal="center" vertical="center" wrapText="1"/>
      <protection hidden="1"/>
    </xf>
    <xf numFmtId="164" fontId="22" fillId="14" borderId="41" xfId="0" applyNumberFormat="1" applyFont="1" applyFill="1" applyBorder="1" applyAlignment="1" applyProtection="1">
      <alignment horizontal="left" vertical="center" wrapText="1"/>
      <protection hidden="1"/>
    </xf>
    <xf numFmtId="164" fontId="22" fillId="13" borderId="41" xfId="0" applyNumberFormat="1" applyFont="1" applyFill="1" applyBorder="1" applyAlignment="1" applyProtection="1">
      <alignment horizontal="left" vertical="center" wrapText="1"/>
      <protection hidden="1"/>
    </xf>
    <xf numFmtId="9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9" fontId="22" fillId="14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4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4" borderId="45" xfId="0" applyNumberFormat="1" applyFont="1" applyFill="1" applyBorder="1" applyAlignment="1" applyProtection="1">
      <alignment horizontal="center" vertical="center" wrapText="1"/>
      <protection hidden="1"/>
    </xf>
    <xf numFmtId="0" fontId="29" fillId="8" borderId="53" xfId="0" applyFont="1" applyFill="1" applyBorder="1" applyAlignment="1">
      <alignment horizontal="center" vertical="center" wrapText="1"/>
    </xf>
    <xf numFmtId="0" fontId="2" fillId="16" borderId="0" xfId="0" applyFont="1" applyFill="1"/>
    <xf numFmtId="0" fontId="0" fillId="16" borderId="0" xfId="0" applyFill="1"/>
    <xf numFmtId="0" fontId="33" fillId="16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1" fontId="29" fillId="0" borderId="0" xfId="0" applyNumberFormat="1" applyFont="1" applyFill="1" applyAlignment="1">
      <alignment horizontal="center" vertical="center" wrapText="1"/>
    </xf>
    <xf numFmtId="0" fontId="34" fillId="16" borderId="0" xfId="0" applyFont="1" applyFill="1" applyAlignment="1">
      <alignment vertical="center"/>
    </xf>
    <xf numFmtId="0" fontId="0" fillId="5" borderId="0" xfId="0" applyFill="1"/>
    <xf numFmtId="0" fontId="20" fillId="0" borderId="0" xfId="0" applyFont="1" applyFill="1"/>
    <xf numFmtId="0" fontId="17" fillId="7" borderId="0" xfId="0" applyFont="1" applyFill="1" applyAlignment="1">
      <alignment vertical="center"/>
    </xf>
    <xf numFmtId="0" fontId="42" fillId="7" borderId="0" xfId="0" applyFont="1" applyFill="1" applyAlignment="1">
      <alignment vertical="center"/>
    </xf>
    <xf numFmtId="0" fontId="0" fillId="0" borderId="19" xfId="0" applyBorder="1" applyAlignment="1">
      <alignment vertical="center"/>
    </xf>
    <xf numFmtId="9" fontId="32" fillId="9" borderId="0" xfId="1" applyNumberFormat="1" applyFont="1" applyFill="1" applyAlignment="1" applyProtection="1">
      <alignment vertical="center"/>
      <protection hidden="1"/>
    </xf>
    <xf numFmtId="9" fontId="3" fillId="9" borderId="0" xfId="1" applyNumberFormat="1" applyFont="1" applyFill="1" applyAlignment="1" applyProtection="1">
      <alignment vertical="top"/>
      <protection hidden="1"/>
    </xf>
    <xf numFmtId="0" fontId="0" fillId="9" borderId="0" xfId="0" applyFont="1" applyFill="1"/>
    <xf numFmtId="9" fontId="10" fillId="9" borderId="0" xfId="1" applyNumberFormat="1" applyFont="1" applyFill="1" applyAlignment="1" applyProtection="1">
      <alignment vertical="center"/>
      <protection hidden="1"/>
    </xf>
    <xf numFmtId="0" fontId="0" fillId="5" borderId="0" xfId="0" applyFill="1" applyAlignment="1">
      <alignment vertical="top"/>
    </xf>
    <xf numFmtId="0" fontId="0" fillId="5" borderId="0" xfId="0" applyFont="1" applyFill="1"/>
    <xf numFmtId="0" fontId="2" fillId="13" borderId="0" xfId="0" applyFont="1" applyFill="1" applyAlignment="1">
      <alignment vertical="top"/>
    </xf>
    <xf numFmtId="0" fontId="0" fillId="0" borderId="0" xfId="0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left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/>
    </xf>
    <xf numFmtId="0" fontId="0" fillId="0" borderId="0" xfId="0" applyFont="1" applyFill="1"/>
    <xf numFmtId="0" fontId="0" fillId="0" borderId="0" xfId="0" applyAlignment="1"/>
    <xf numFmtId="9" fontId="3" fillId="0" borderId="0" xfId="1" applyNumberFormat="1" applyFont="1" applyAlignment="1" applyProtection="1">
      <protection hidden="1"/>
    </xf>
    <xf numFmtId="9" fontId="3" fillId="0" borderId="0" xfId="1" applyNumberFormat="1" applyFont="1" applyAlignment="1" applyProtection="1">
      <alignment horizontal="left"/>
      <protection hidden="1"/>
    </xf>
    <xf numFmtId="9" fontId="21" fillId="0" borderId="0" xfId="1" applyNumberFormat="1" applyFont="1" applyAlignment="1" applyProtection="1">
      <protection hidden="1"/>
    </xf>
    <xf numFmtId="9" fontId="44" fillId="9" borderId="0" xfId="1" applyNumberFormat="1" applyFont="1" applyFill="1" applyAlignment="1" applyProtection="1">
      <alignment vertical="center"/>
      <protection hidden="1"/>
    </xf>
    <xf numFmtId="9" fontId="14" fillId="13" borderId="52" xfId="2" applyNumberFormat="1" applyFill="1" applyBorder="1" applyAlignment="1" applyProtection="1">
      <alignment horizontal="center" vertical="center"/>
      <protection locked="0" hidden="1"/>
    </xf>
    <xf numFmtId="0" fontId="0" fillId="0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5" fillId="13" borderId="39" xfId="6" applyFont="1" applyFill="1" applyBorder="1" applyAlignment="1">
      <alignment horizontal="right" vertical="center"/>
    </xf>
    <xf numFmtId="0" fontId="35" fillId="14" borderId="39" xfId="6" applyFont="1" applyFill="1" applyBorder="1" applyAlignment="1">
      <alignment horizontal="right" vertical="center"/>
    </xf>
    <xf numFmtId="1" fontId="35" fillId="14" borderId="39" xfId="6" applyNumberFormat="1" applyFont="1" applyFill="1" applyBorder="1" applyAlignment="1">
      <alignment horizontal="right" vertical="center"/>
    </xf>
    <xf numFmtId="1" fontId="35" fillId="13" borderId="58" xfId="6" applyNumberFormat="1" applyFont="1" applyFill="1" applyBorder="1" applyAlignment="1">
      <alignment horizontal="right" vertical="center"/>
    </xf>
    <xf numFmtId="0" fontId="47" fillId="17" borderId="0" xfId="0" applyFont="1" applyFill="1"/>
    <xf numFmtId="0" fontId="42" fillId="17" borderId="0" xfId="0" applyFont="1" applyFill="1"/>
    <xf numFmtId="0" fontId="8" fillId="17" borderId="0" xfId="0" applyFont="1" applyFill="1"/>
    <xf numFmtId="0" fontId="48" fillId="17" borderId="0" xfId="0" applyFont="1" applyFill="1"/>
    <xf numFmtId="0" fontId="8" fillId="0" borderId="0" xfId="0" applyFont="1" applyFill="1"/>
    <xf numFmtId="0" fontId="49" fillId="0" borderId="0" xfId="0" applyFont="1" applyFill="1"/>
    <xf numFmtId="9" fontId="0" fillId="0" borderId="0" xfId="0" applyNumberFormat="1" applyFill="1"/>
    <xf numFmtId="0" fontId="49" fillId="0" borderId="0" xfId="0" applyFont="1" applyAlignment="1">
      <alignment vertical="center"/>
    </xf>
    <xf numFmtId="9" fontId="14" fillId="13" borderId="52" xfId="2" applyNumberFormat="1" applyFill="1" applyBorder="1" applyAlignment="1" applyProtection="1">
      <alignment horizontal="center" vertical="center"/>
      <protection locked="0" hidden="1"/>
    </xf>
    <xf numFmtId="9" fontId="17" fillId="7" borderId="46" xfId="5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0" fillId="0" borderId="59" xfId="0" applyBorder="1"/>
    <xf numFmtId="0" fontId="0" fillId="0" borderId="60" xfId="0" applyBorder="1"/>
    <xf numFmtId="0" fontId="0" fillId="0" borderId="61" xfId="0" applyBorder="1"/>
    <xf numFmtId="10" fontId="0" fillId="2" borderId="0" xfId="0" applyNumberFormat="1" applyFill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10" fontId="0" fillId="2" borderId="0" xfId="0" applyNumberFormat="1" applyFill="1" applyAlignment="1">
      <alignment horizontal="left" vertical="center"/>
    </xf>
    <xf numFmtId="9" fontId="0" fillId="2" borderId="0" xfId="8" applyFont="1" applyFill="1" applyAlignment="1">
      <alignment horizontal="center" vertical="center" wrapText="1"/>
    </xf>
    <xf numFmtId="9" fontId="0" fillId="2" borderId="0" xfId="8" applyFont="1" applyFill="1" applyAlignment="1">
      <alignment horizontal="left" vertical="center"/>
    </xf>
    <xf numFmtId="0" fontId="0" fillId="15" borderId="0" xfId="0" applyFill="1" applyAlignment="1">
      <alignment horizontal="left" vertical="top" wrapText="1"/>
    </xf>
    <xf numFmtId="0" fontId="22" fillId="14" borderId="2" xfId="0" applyNumberFormat="1" applyFont="1" applyFill="1" applyBorder="1" applyAlignment="1" applyProtection="1">
      <alignment horizontal="right" vertical="center" wrapText="1"/>
      <protection hidden="1"/>
    </xf>
    <xf numFmtId="0" fontId="22" fillId="13" borderId="2" xfId="0" applyNumberFormat="1" applyFont="1" applyFill="1" applyBorder="1" applyAlignment="1" applyProtection="1">
      <alignment horizontal="right" vertical="center" wrapText="1"/>
      <protection hidden="1"/>
    </xf>
    <xf numFmtId="1" fontId="22" fillId="13" borderId="46" xfId="0" applyNumberFormat="1" applyFont="1" applyFill="1" applyBorder="1" applyAlignment="1" applyProtection="1">
      <alignment horizontal="center" vertical="center" wrapText="1"/>
      <protection hidden="1"/>
    </xf>
    <xf numFmtId="1" fontId="22" fillId="14" borderId="46" xfId="0" applyNumberFormat="1" applyFont="1" applyFill="1" applyBorder="1" applyAlignment="1" applyProtection="1">
      <alignment horizontal="center" vertical="center" wrapText="1"/>
      <protection hidden="1"/>
    </xf>
    <xf numFmtId="9" fontId="14" fillId="13" borderId="16" xfId="2" applyNumberFormat="1" applyFill="1" applyBorder="1" applyAlignment="1" applyProtection="1">
      <alignment horizontal="center" vertical="center"/>
      <protection locked="0" hidden="1"/>
    </xf>
    <xf numFmtId="9" fontId="32" fillId="9" borderId="0" xfId="1" applyNumberFormat="1" applyFont="1" applyFill="1" applyAlignment="1" applyProtection="1">
      <alignment horizontal="right" vertical="center"/>
      <protection hidden="1"/>
    </xf>
    <xf numFmtId="9" fontId="3" fillId="0" borderId="0" xfId="1" applyNumberFormat="1" applyFont="1" applyAlignment="1" applyProtection="1">
      <alignment horizontal="right"/>
      <protection hidden="1"/>
    </xf>
    <xf numFmtId="9" fontId="3" fillId="0" borderId="0" xfId="1" applyNumberFormat="1" applyFont="1" applyAlignment="1" applyProtection="1">
      <alignment horizontal="right" vertical="top"/>
      <protection hidden="1"/>
    </xf>
    <xf numFmtId="9" fontId="21" fillId="0" borderId="0" xfId="1" applyNumberFormat="1" applyFont="1" applyAlignment="1" applyProtection="1">
      <alignment horizontal="right"/>
      <protection hidden="1"/>
    </xf>
    <xf numFmtId="9" fontId="4" fillId="0" borderId="0" xfId="1" applyNumberFormat="1" applyFont="1" applyFill="1" applyBorder="1" applyAlignment="1" applyProtection="1">
      <alignment horizontal="right" vertical="center"/>
      <protection hidden="1"/>
    </xf>
    <xf numFmtId="1" fontId="25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horizontal="right"/>
    </xf>
    <xf numFmtId="9" fontId="44" fillId="0" borderId="0" xfId="1" applyNumberFormat="1" applyFont="1" applyFill="1" applyAlignment="1" applyProtection="1">
      <alignment vertical="center"/>
      <protection hidden="1"/>
    </xf>
    <xf numFmtId="9" fontId="32" fillId="0" borderId="0" xfId="1" applyNumberFormat="1" applyFont="1" applyFill="1" applyAlignment="1" applyProtection="1">
      <alignment vertical="center"/>
      <protection hidden="1"/>
    </xf>
    <xf numFmtId="9" fontId="32" fillId="0" borderId="0" xfId="1" applyNumberFormat="1" applyFont="1" applyFill="1" applyAlignment="1" applyProtection="1">
      <alignment horizontal="right" vertical="center"/>
      <protection hidden="1"/>
    </xf>
    <xf numFmtId="0" fontId="52" fillId="7" borderId="64" xfId="5" applyFont="1" applyFill="1" applyBorder="1" applyAlignment="1">
      <alignment horizontal="center" vertical="center"/>
    </xf>
    <xf numFmtId="9" fontId="53" fillId="0" borderId="0" xfId="1" applyNumberFormat="1" applyFont="1" applyAlignment="1" applyProtection="1">
      <protection hidden="1"/>
    </xf>
    <xf numFmtId="164" fontId="22" fillId="13" borderId="41" xfId="2" applyNumberFormat="1" applyFont="1" applyFill="1" applyBorder="1" applyAlignment="1" applyProtection="1">
      <alignment horizontal="left" vertical="center" wrapText="1"/>
      <protection hidden="1"/>
    </xf>
    <xf numFmtId="9" fontId="15" fillId="13" borderId="57" xfId="3" applyNumberFormat="1" applyFill="1" applyBorder="1" applyAlignment="1" applyProtection="1">
      <alignment horizontal="center" vertical="center"/>
      <protection hidden="1"/>
    </xf>
    <xf numFmtId="9" fontId="15" fillId="13" borderId="8" xfId="3" applyNumberFormat="1" applyFill="1" applyBorder="1" applyAlignment="1" applyProtection="1">
      <alignment horizontal="center" vertical="center"/>
      <protection hidden="1"/>
    </xf>
    <xf numFmtId="9" fontId="15" fillId="13" borderId="62" xfId="3" applyNumberFormat="1" applyFill="1" applyBorder="1" applyAlignment="1" applyProtection="1">
      <alignment horizontal="center" vertical="center"/>
      <protection hidden="1"/>
    </xf>
    <xf numFmtId="9" fontId="15" fillId="13" borderId="63" xfId="3" applyNumberForma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9" fontId="17" fillId="7" borderId="46" xfId="5" applyNumberFormat="1" applyFont="1" applyFill="1" applyBorder="1" applyAlignment="1" applyProtection="1">
      <alignment horizontal="center" vertical="center" wrapText="1"/>
      <protection hidden="1"/>
    </xf>
    <xf numFmtId="9" fontId="14" fillId="13" borderId="52" xfId="2" applyNumberFormat="1" applyFill="1" applyBorder="1" applyAlignment="1" applyProtection="1">
      <alignment horizontal="center" vertical="center"/>
      <protection locked="0" hidden="1"/>
    </xf>
    <xf numFmtId="9" fontId="15" fillId="13" borderId="57" xfId="3" applyNumberFormat="1" applyFill="1" applyBorder="1" applyAlignment="1" applyProtection="1">
      <alignment horizontal="center" vertical="center"/>
      <protection hidden="1"/>
    </xf>
    <xf numFmtId="9" fontId="15" fillId="13" borderId="8" xfId="3" applyNumberFormat="1" applyFill="1" applyBorder="1" applyAlignment="1" applyProtection="1">
      <alignment horizontal="center" vertical="center"/>
      <protection hidden="1"/>
    </xf>
    <xf numFmtId="0" fontId="2" fillId="0" borderId="0" xfId="0" applyFont="1" applyFill="1"/>
    <xf numFmtId="1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16" borderId="65" xfId="0" applyFill="1" applyBorder="1" applyAlignment="1">
      <alignment horizontal="center" vertical="center" wrapText="1"/>
    </xf>
    <xf numFmtId="0" fontId="0" fillId="16" borderId="66" xfId="0" applyFill="1" applyBorder="1" applyAlignment="1">
      <alignment vertical="center" wrapText="1"/>
    </xf>
    <xf numFmtId="0" fontId="0" fillId="16" borderId="66" xfId="0" applyFill="1" applyBorder="1"/>
    <xf numFmtId="0" fontId="2" fillId="16" borderId="67" xfId="0" applyFont="1" applyFill="1" applyBorder="1"/>
    <xf numFmtId="0" fontId="0" fillId="16" borderId="68" xfId="0" applyFill="1" applyBorder="1" applyAlignment="1">
      <alignment horizontal="right" vertical="center" wrapText="1"/>
    </xf>
    <xf numFmtId="0" fontId="33" fillId="16" borderId="0" xfId="0" applyFont="1" applyFill="1" applyBorder="1" applyAlignment="1">
      <alignment vertical="center"/>
    </xf>
    <xf numFmtId="1" fontId="0" fillId="16" borderId="0" xfId="0" applyNumberFormat="1" applyFill="1" applyBorder="1" applyAlignment="1">
      <alignment horizontal="center" vertical="center" wrapText="1"/>
    </xf>
    <xf numFmtId="1" fontId="2" fillId="16" borderId="69" xfId="0" applyNumberFormat="1" applyFont="1" applyFill="1" applyBorder="1" applyAlignment="1">
      <alignment horizontal="center" vertical="center" wrapText="1"/>
    </xf>
    <xf numFmtId="1" fontId="0" fillId="16" borderId="68" xfId="0" applyNumberFormat="1" applyFill="1" applyBorder="1" applyAlignment="1">
      <alignment horizontal="right" vertical="center" wrapText="1"/>
    </xf>
    <xf numFmtId="1" fontId="0" fillId="16" borderId="7" xfId="0" applyNumberFormat="1" applyFill="1" applyBorder="1" applyAlignment="1">
      <alignment horizontal="right" vertical="center" wrapText="1"/>
    </xf>
    <xf numFmtId="0" fontId="33" fillId="16" borderId="63" xfId="0" applyFont="1" applyFill="1" applyBorder="1" applyAlignment="1">
      <alignment vertical="center"/>
    </xf>
    <xf numFmtId="1" fontId="0" fillId="16" borderId="63" xfId="0" applyNumberFormat="1" applyFill="1" applyBorder="1" applyAlignment="1">
      <alignment horizontal="center" vertical="center" wrapText="1"/>
    </xf>
    <xf numFmtId="1" fontId="2" fillId="16" borderId="8" xfId="0" applyNumberFormat="1" applyFont="1" applyFill="1" applyBorder="1" applyAlignment="1">
      <alignment horizontal="center" vertical="center" wrapText="1"/>
    </xf>
    <xf numFmtId="0" fontId="0" fillId="16" borderId="65" xfId="0" applyFill="1" applyBorder="1"/>
    <xf numFmtId="0" fontId="0" fillId="16" borderId="68" xfId="0" applyFill="1" applyBorder="1"/>
    <xf numFmtId="0" fontId="0" fillId="16" borderId="7" xfId="0" applyFill="1" applyBorder="1"/>
    <xf numFmtId="1" fontId="0" fillId="16" borderId="0" xfId="0" applyNumberFormat="1" applyFill="1" applyBorder="1"/>
    <xf numFmtId="1" fontId="2" fillId="16" borderId="69" xfId="0" applyNumberFormat="1" applyFont="1" applyFill="1" applyBorder="1"/>
    <xf numFmtId="1" fontId="0" fillId="16" borderId="63" xfId="0" applyNumberFormat="1" applyFill="1" applyBorder="1"/>
    <xf numFmtId="1" fontId="2" fillId="16" borderId="8" xfId="0" applyNumberFormat="1" applyFont="1" applyFill="1" applyBorder="1"/>
    <xf numFmtId="0" fontId="0" fillId="16" borderId="66" xfId="0" applyFill="1" applyBorder="1" applyAlignment="1">
      <alignment horizontal="center" wrapText="1"/>
    </xf>
    <xf numFmtId="0" fontId="2" fillId="16" borderId="67" xfId="0" applyFont="1" applyFill="1" applyBorder="1" applyAlignment="1">
      <alignment horizontal="center"/>
    </xf>
    <xf numFmtId="0" fontId="0" fillId="16" borderId="0" xfId="0" applyFill="1" applyBorder="1"/>
    <xf numFmtId="0" fontId="0" fillId="16" borderId="0" xfId="0" applyFill="1" applyBorder="1" applyAlignment="1">
      <alignment horizontal="center"/>
    </xf>
    <xf numFmtId="0" fontId="2" fillId="16" borderId="69" xfId="0" applyFont="1" applyFill="1" applyBorder="1" applyAlignment="1">
      <alignment horizontal="center"/>
    </xf>
    <xf numFmtId="0" fontId="0" fillId="16" borderId="63" xfId="0" applyFill="1" applyBorder="1"/>
    <xf numFmtId="0" fontId="0" fillId="16" borderId="63" xfId="0" applyFill="1" applyBorder="1" applyAlignment="1">
      <alignment horizontal="center"/>
    </xf>
    <xf numFmtId="0" fontId="2" fillId="16" borderId="8" xfId="0" applyFont="1" applyFill="1" applyBorder="1" applyAlignment="1">
      <alignment horizontal="center"/>
    </xf>
    <xf numFmtId="0" fontId="0" fillId="16" borderId="66" xfId="0" applyFill="1" applyBorder="1" applyAlignment="1">
      <alignment horizontal="center"/>
    </xf>
    <xf numFmtId="0" fontId="0" fillId="16" borderId="0" xfId="0" applyFill="1" applyBorder="1" applyAlignment="1">
      <alignment horizontal="left"/>
    </xf>
    <xf numFmtId="0" fontId="0" fillId="16" borderId="63" xfId="0" applyFill="1" applyBorder="1" applyAlignment="1">
      <alignment horizontal="left"/>
    </xf>
    <xf numFmtId="0" fontId="34" fillId="0" borderId="0" xfId="0" applyFont="1" applyFill="1" applyAlignment="1">
      <alignment vertical="center"/>
    </xf>
    <xf numFmtId="0" fontId="2" fillId="0" borderId="0" xfId="0" applyFont="1" applyFill="1" applyBorder="1"/>
    <xf numFmtId="1" fontId="2" fillId="0" borderId="0" xfId="0" applyNumberFormat="1" applyFont="1" applyFill="1" applyBorder="1"/>
    <xf numFmtId="9" fontId="0" fillId="16" borderId="69" xfId="0" applyNumberFormat="1" applyFill="1" applyBorder="1"/>
    <xf numFmtId="9" fontId="0" fillId="16" borderId="8" xfId="0" applyNumberFormat="1" applyFill="1" applyBorder="1"/>
    <xf numFmtId="9" fontId="0" fillId="0" borderId="0" xfId="0" applyNumberFormat="1" applyFill="1" applyBorder="1"/>
    <xf numFmtId="0" fontId="0" fillId="16" borderId="68" xfId="0" applyNumberFormat="1" applyFill="1" applyBorder="1"/>
    <xf numFmtId="0" fontId="0" fillId="16" borderId="7" xfId="0" applyNumberFormat="1" applyFill="1" applyBorder="1"/>
    <xf numFmtId="0" fontId="0" fillId="16" borderId="59" xfId="0" applyFill="1" applyBorder="1" applyAlignment="1"/>
    <xf numFmtId="9" fontId="0" fillId="16" borderId="60" xfId="0" applyNumberFormat="1" applyFill="1" applyBorder="1"/>
    <xf numFmtId="9" fontId="0" fillId="16" borderId="61" xfId="0" applyNumberFormat="1" applyFill="1" applyBorder="1"/>
    <xf numFmtId="9" fontId="0" fillId="16" borderId="59" xfId="0" applyNumberFormat="1" applyFill="1" applyBorder="1"/>
    <xf numFmtId="0" fontId="0" fillId="16" borderId="59" xfId="0" applyFill="1" applyBorder="1"/>
    <xf numFmtId="10" fontId="0" fillId="16" borderId="60" xfId="0" applyNumberFormat="1" applyFill="1" applyBorder="1"/>
    <xf numFmtId="10" fontId="0" fillId="16" borderId="61" xfId="0" applyNumberFormat="1" applyFill="1" applyBorder="1"/>
    <xf numFmtId="9" fontId="14" fillId="13" borderId="52" xfId="2" applyNumberFormat="1" applyFill="1" applyBorder="1" applyAlignment="1" applyProtection="1">
      <alignment horizontal="center" vertical="center"/>
      <protection locked="0" hidden="1"/>
    </xf>
    <xf numFmtId="9" fontId="17" fillId="7" borderId="46" xfId="5" applyNumberFormat="1" applyFont="1" applyFill="1" applyBorder="1" applyAlignment="1" applyProtection="1">
      <alignment horizontal="center" vertical="center" wrapText="1"/>
      <protection hidden="1"/>
    </xf>
    <xf numFmtId="9" fontId="15" fillId="13" borderId="57" xfId="3" applyNumberFormat="1" applyFill="1" applyBorder="1" applyAlignment="1" applyProtection="1">
      <alignment horizontal="center" vertical="center"/>
      <protection hidden="1"/>
    </xf>
    <xf numFmtId="9" fontId="15" fillId="13" borderId="8" xfId="3" applyNumberForma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6" fillId="0" borderId="0" xfId="0" applyFont="1"/>
    <xf numFmtId="0" fontId="0" fillId="0" borderId="0" xfId="0" applyAlignment="1">
      <alignment horizontal="center" vertical="center" wrapText="1"/>
    </xf>
    <xf numFmtId="0" fontId="0" fillId="16" borderId="7" xfId="0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9" borderId="0" xfId="0" applyFill="1" applyProtection="1"/>
    <xf numFmtId="0" fontId="12" fillId="9" borderId="0" xfId="0" applyFont="1" applyFill="1" applyProtection="1"/>
    <xf numFmtId="0" fontId="0" fillId="9" borderId="0" xfId="0" applyFill="1" applyAlignment="1" applyProtection="1">
      <alignment horizontal="center" vertical="center"/>
    </xf>
    <xf numFmtId="0" fontId="0" fillId="13" borderId="0" xfId="0" applyFill="1" applyProtection="1"/>
    <xf numFmtId="0" fontId="12" fillId="13" borderId="0" xfId="0" applyFont="1" applyFill="1" applyProtection="1"/>
    <xf numFmtId="0" fontId="0" fillId="13" borderId="0" xfId="0" applyFill="1" applyAlignment="1" applyProtection="1">
      <alignment horizontal="center" vertical="center"/>
    </xf>
    <xf numFmtId="0" fontId="0" fillId="13" borderId="0" xfId="0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45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Protection="1"/>
    <xf numFmtId="0" fontId="2" fillId="5" borderId="0" xfId="0" applyFont="1" applyFill="1" applyAlignment="1" applyProtection="1">
      <alignment vertical="top"/>
    </xf>
    <xf numFmtId="0" fontId="0" fillId="0" borderId="0" xfId="0" applyProtection="1"/>
    <xf numFmtId="0" fontId="43" fillId="5" borderId="0" xfId="0" applyFont="1" applyFill="1" applyProtection="1"/>
    <xf numFmtId="0" fontId="0" fillId="5" borderId="0" xfId="0" applyFill="1" applyBorder="1" applyAlignment="1" applyProtection="1">
      <alignment horizontal="center"/>
    </xf>
    <xf numFmtId="0" fontId="45" fillId="5" borderId="0" xfId="0" applyFont="1" applyFill="1" applyBorder="1" applyAlignment="1" applyProtection="1">
      <alignment vertical="center"/>
    </xf>
    <xf numFmtId="0" fontId="58" fillId="0" borderId="0" xfId="0" applyFont="1" applyAlignment="1" applyProtection="1">
      <alignment horizontal="center" vertical="center"/>
    </xf>
    <xf numFmtId="0" fontId="58" fillId="5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top"/>
    </xf>
    <xf numFmtId="0" fontId="45" fillId="0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center" vertical="center"/>
    </xf>
    <xf numFmtId="0" fontId="2" fillId="13" borderId="0" xfId="0" applyFont="1" applyFill="1" applyProtection="1"/>
    <xf numFmtId="0" fontId="60" fillId="17" borderId="13" xfId="5" applyFont="1" applyFill="1" applyBorder="1" applyAlignment="1" applyProtection="1">
      <alignment horizontal="center" vertical="center"/>
      <protection locked="0"/>
    </xf>
    <xf numFmtId="9" fontId="0" fillId="0" borderId="0" xfId="8" applyFont="1" applyAlignment="1">
      <alignment horizontal="center" vertical="center" wrapText="1"/>
    </xf>
    <xf numFmtId="9" fontId="0" fillId="0" borderId="0" xfId="8" applyFont="1" applyFill="1" applyAlignment="1">
      <alignment horizontal="center" vertical="center" wrapText="1"/>
    </xf>
    <xf numFmtId="0" fontId="51" fillId="18" borderId="59" xfId="0" applyFont="1" applyFill="1" applyBorder="1" applyAlignment="1" applyProtection="1">
      <alignment horizontal="center" vertical="center"/>
    </xf>
    <xf numFmtId="0" fontId="59" fillId="18" borderId="13" xfId="5" applyFont="1" applyFill="1" applyBorder="1" applyAlignment="1" applyProtection="1">
      <alignment horizontal="center" vertical="center"/>
    </xf>
    <xf numFmtId="0" fontId="45" fillId="18" borderId="59" xfId="0" applyFont="1" applyFill="1" applyBorder="1" applyAlignment="1" applyProtection="1">
      <alignment horizontal="center" vertical="center"/>
    </xf>
    <xf numFmtId="0" fontId="51" fillId="18" borderId="13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 wrapText="1"/>
    </xf>
    <xf numFmtId="0" fontId="0" fillId="0" borderId="0" xfId="0" applyBorder="1"/>
    <xf numFmtId="0" fontId="8" fillId="17" borderId="0" xfId="0" applyFont="1" applyFill="1" applyBorder="1"/>
    <xf numFmtId="0" fontId="8" fillId="0" borderId="0" xfId="0" applyFont="1" applyFill="1" applyBorder="1"/>
    <xf numFmtId="0" fontId="2" fillId="0" borderId="0" xfId="0" applyFont="1" applyBorder="1"/>
    <xf numFmtId="1" fontId="22" fillId="13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3" borderId="41" xfId="0" applyNumberFormat="1" applyFont="1" applyFill="1" applyBorder="1" applyAlignment="1" applyProtection="1">
      <alignment horizontal="left" vertical="center" shrinkToFit="1"/>
      <protection hidden="1"/>
    </xf>
    <xf numFmtId="1" fontId="22" fillId="13" borderId="39" xfId="0" applyNumberFormat="1" applyFont="1" applyFill="1" applyBorder="1" applyAlignment="1" applyProtection="1">
      <alignment horizontal="right" vertical="center" shrinkToFit="1"/>
      <protection hidden="1"/>
    </xf>
    <xf numFmtId="1" fontId="22" fillId="13" borderId="46" xfId="0" applyNumberFormat="1" applyFont="1" applyFill="1" applyBorder="1" applyAlignment="1" applyProtection="1">
      <alignment horizontal="center" vertical="center" shrinkToFit="1"/>
      <protection hidden="1"/>
    </xf>
    <xf numFmtId="0" fontId="22" fillId="14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4" borderId="41" xfId="0" applyNumberFormat="1" applyFont="1" applyFill="1" applyBorder="1" applyAlignment="1" applyProtection="1">
      <alignment horizontal="left" vertical="center" shrinkToFit="1"/>
      <protection hidden="1"/>
    </xf>
    <xf numFmtId="1" fontId="22" fillId="14" borderId="39" xfId="0" applyNumberFormat="1" applyFont="1" applyFill="1" applyBorder="1" applyAlignment="1" applyProtection="1">
      <alignment horizontal="right" vertical="center" shrinkToFit="1"/>
      <protection hidden="1"/>
    </xf>
    <xf numFmtId="1" fontId="22" fillId="14" borderId="46" xfId="0" applyNumberFormat="1" applyFont="1" applyFill="1" applyBorder="1" applyAlignment="1" applyProtection="1">
      <alignment horizontal="center" vertical="center" shrinkToFit="1"/>
      <protection hidden="1"/>
    </xf>
    <xf numFmtId="1" fontId="22" fillId="14" borderId="2" xfId="0" applyNumberFormat="1" applyFont="1" applyFill="1" applyBorder="1" applyAlignment="1" applyProtection="1">
      <alignment horizontal="right" vertical="center" shrinkToFit="1"/>
      <protection hidden="1"/>
    </xf>
    <xf numFmtId="0" fontId="22" fillId="13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3" borderId="41" xfId="2" applyNumberFormat="1" applyFont="1" applyFill="1" applyBorder="1" applyAlignment="1" applyProtection="1">
      <alignment horizontal="left" vertical="center" shrinkToFit="1"/>
      <protection hidden="1"/>
    </xf>
    <xf numFmtId="1" fontId="22" fillId="13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3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3" borderId="45" xfId="0" applyNumberFormat="1" applyFont="1" applyFill="1" applyBorder="1" applyAlignment="1" applyProtection="1">
      <alignment horizontal="center" vertical="center" shrinkToFit="1"/>
      <protection hidden="1"/>
    </xf>
    <xf numFmtId="1" fontId="22" fillId="14" borderId="38" xfId="0" applyNumberFormat="1" applyFont="1" applyFill="1" applyBorder="1" applyAlignment="1" applyProtection="1">
      <alignment horizontal="center" vertical="center" shrinkToFit="1"/>
      <protection hidden="1"/>
    </xf>
    <xf numFmtId="1" fontId="22" fillId="14" borderId="45" xfId="0" applyNumberFormat="1" applyFont="1" applyFill="1" applyBorder="1" applyAlignment="1" applyProtection="1">
      <alignment horizontal="center" vertical="center" shrinkToFit="1"/>
      <protection hidden="1"/>
    </xf>
    <xf numFmtId="9" fontId="22" fillId="14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4" borderId="45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45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9" fontId="17" fillId="7" borderId="46" xfId="5" applyNumberFormat="1" applyFont="1" applyFill="1" applyBorder="1" applyAlignment="1" applyProtection="1">
      <alignment horizontal="center" vertical="center" wrapText="1"/>
      <protection hidden="1"/>
    </xf>
    <xf numFmtId="9" fontId="15" fillId="13" borderId="57" xfId="3" applyNumberFormat="1" applyFill="1" applyBorder="1" applyAlignment="1" applyProtection="1">
      <alignment horizontal="center" vertical="center"/>
      <protection hidden="1"/>
    </xf>
    <xf numFmtId="9" fontId="15" fillId="13" borderId="8" xfId="3" applyNumberFormat="1" applyFill="1" applyBorder="1" applyAlignment="1" applyProtection="1">
      <alignment horizontal="center" vertical="center"/>
      <protection hidden="1"/>
    </xf>
    <xf numFmtId="0" fontId="2" fillId="13" borderId="0" xfId="0" applyFont="1" applyFill="1" applyAlignment="1">
      <alignment horizontal="left" vertical="center" wrapText="1"/>
    </xf>
    <xf numFmtId="0" fontId="0" fillId="16" borderId="0" xfId="0" applyFill="1" applyAlignment="1">
      <alignment horizontal="center"/>
    </xf>
    <xf numFmtId="0" fontId="51" fillId="17" borderId="59" xfId="0" applyFont="1" applyFill="1" applyBorder="1" applyAlignment="1" applyProtection="1">
      <alignment horizontal="center" vertical="center"/>
      <protection locked="0"/>
    </xf>
    <xf numFmtId="0" fontId="59" fillId="17" borderId="13" xfId="5" applyFont="1" applyFill="1" applyBorder="1" applyAlignment="1" applyProtection="1">
      <alignment horizontal="center" vertical="center"/>
      <protection locked="0"/>
    </xf>
    <xf numFmtId="0" fontId="55" fillId="7" borderId="0" xfId="0" applyFont="1" applyFill="1" applyAlignment="1" applyProtection="1">
      <alignment horizontal="center" vertical="center" wrapText="1"/>
    </xf>
    <xf numFmtId="9" fontId="36" fillId="11" borderId="14" xfId="3" applyNumberFormat="1" applyFont="1" applyBorder="1" applyAlignment="1" applyProtection="1">
      <alignment horizontal="center" vertical="center"/>
    </xf>
    <xf numFmtId="9" fontId="16" fillId="12" borderId="15" xfId="4" applyNumberFormat="1" applyBorder="1" applyAlignment="1" applyProtection="1">
      <alignment horizontal="center" vertical="center"/>
    </xf>
    <xf numFmtId="9" fontId="37" fillId="10" borderId="16" xfId="2" applyNumberFormat="1" applyFont="1" applyBorder="1" applyAlignment="1" applyProtection="1">
      <alignment horizontal="center" vertical="center"/>
    </xf>
    <xf numFmtId="0" fontId="0" fillId="0" borderId="13" xfId="0" applyBorder="1" applyAlignment="1" applyProtection="1">
      <alignment vertical="top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0" xfId="0" applyAlignment="1" applyProtection="1"/>
    <xf numFmtId="9" fontId="3" fillId="0" borderId="0" xfId="1" applyNumberFormat="1" applyFont="1" applyAlignment="1" applyProtection="1"/>
    <xf numFmtId="9" fontId="3" fillId="0" borderId="0" xfId="1" applyNumberFormat="1" applyFont="1" applyAlignment="1" applyProtection="1">
      <alignment horizontal="right"/>
    </xf>
    <xf numFmtId="9" fontId="3" fillId="0" borderId="0" xfId="1" applyNumberFormat="1" applyFont="1" applyAlignment="1" applyProtection="1">
      <alignment horizontal="left"/>
    </xf>
    <xf numFmtId="9" fontId="21" fillId="0" borderId="0" xfId="1" applyNumberFormat="1" applyFont="1" applyAlignment="1" applyProtection="1"/>
    <xf numFmtId="9" fontId="53" fillId="0" borderId="0" xfId="1" applyNumberFormat="1" applyFont="1" applyAlignment="1" applyProtection="1"/>
    <xf numFmtId="9" fontId="3" fillId="0" borderId="0" xfId="1" applyNumberFormat="1" applyFont="1" applyAlignment="1" applyProtection="1">
      <alignment vertical="top"/>
    </xf>
    <xf numFmtId="9" fontId="31" fillId="0" borderId="0" xfId="1" applyNumberFormat="1" applyFont="1" applyAlignment="1" applyProtection="1"/>
    <xf numFmtId="9" fontId="3" fillId="0" borderId="0" xfId="1" applyNumberFormat="1" applyFont="1" applyAlignment="1" applyProtection="1">
      <alignment horizontal="right" vertical="top"/>
    </xf>
    <xf numFmtId="9" fontId="3" fillId="0" borderId="0" xfId="1" applyNumberFormat="1" applyFont="1" applyAlignment="1" applyProtection="1">
      <alignment horizontal="left" vertical="top"/>
    </xf>
    <xf numFmtId="9" fontId="21" fillId="0" borderId="0" xfId="1" applyNumberFormat="1" applyFont="1" applyProtection="1"/>
    <xf numFmtId="9" fontId="17" fillId="7" borderId="46" xfId="5" applyNumberFormat="1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vertical="center"/>
    </xf>
    <xf numFmtId="0" fontId="6" fillId="13" borderId="1" xfId="0" applyFont="1" applyFill="1" applyBorder="1" applyAlignment="1" applyProtection="1">
      <alignment horizontal="left" vertical="center" wrapText="1" indent="1"/>
    </xf>
    <xf numFmtId="0" fontId="6" fillId="13" borderId="1" xfId="0" applyFont="1" applyFill="1" applyBorder="1" applyAlignment="1" applyProtection="1">
      <alignment horizontal="center" vertical="center" wrapText="1"/>
    </xf>
    <xf numFmtId="1" fontId="22" fillId="13" borderId="38" xfId="0" applyNumberFormat="1" applyFont="1" applyFill="1" applyBorder="1" applyAlignment="1" applyProtection="1">
      <alignment horizontal="center" vertical="center" wrapText="1"/>
    </xf>
    <xf numFmtId="1" fontId="22" fillId="13" borderId="2" xfId="0" applyNumberFormat="1" applyFont="1" applyFill="1" applyBorder="1" applyAlignment="1" applyProtection="1">
      <alignment horizontal="right" vertical="center" shrinkToFit="1"/>
    </xf>
    <xf numFmtId="164" fontId="22" fillId="13" borderId="41" xfId="0" applyNumberFormat="1" applyFont="1" applyFill="1" applyBorder="1" applyAlignment="1" applyProtection="1">
      <alignment horizontal="left" vertical="center" shrinkToFit="1"/>
    </xf>
    <xf numFmtId="1" fontId="22" fillId="13" borderId="39" xfId="0" applyNumberFormat="1" applyFont="1" applyFill="1" applyBorder="1" applyAlignment="1" applyProtection="1">
      <alignment horizontal="right" vertical="center" shrinkToFit="1"/>
    </xf>
    <xf numFmtId="1" fontId="22" fillId="13" borderId="46" xfId="0" applyNumberFormat="1" applyFont="1" applyFill="1" applyBorder="1" applyAlignment="1" applyProtection="1">
      <alignment horizontal="center" vertical="center" shrinkToFit="1"/>
    </xf>
    <xf numFmtId="0" fontId="35" fillId="13" borderId="39" xfId="6" applyFont="1" applyFill="1" applyBorder="1" applyAlignment="1" applyProtection="1">
      <alignment horizontal="right" vertical="center" shrinkToFit="1"/>
    </xf>
    <xf numFmtId="1" fontId="22" fillId="13" borderId="46" xfId="0" applyNumberFormat="1" applyFont="1" applyFill="1" applyBorder="1" applyAlignment="1" applyProtection="1">
      <alignment horizontal="center" vertical="center" wrapText="1"/>
    </xf>
    <xf numFmtId="9" fontId="22" fillId="13" borderId="38" xfId="0" applyNumberFormat="1" applyFont="1" applyFill="1" applyBorder="1" applyAlignment="1" applyProtection="1">
      <alignment horizontal="center" vertical="center" wrapText="1"/>
    </xf>
    <xf numFmtId="9" fontId="22" fillId="13" borderId="4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6" fillId="14" borderId="1" xfId="0" applyFont="1" applyFill="1" applyBorder="1" applyAlignment="1" applyProtection="1">
      <alignment horizontal="left" vertical="center" wrapText="1" indent="1"/>
    </xf>
    <xf numFmtId="0" fontId="6" fillId="14" borderId="1" xfId="0" applyFont="1" applyFill="1" applyBorder="1" applyAlignment="1" applyProtection="1">
      <alignment horizontal="center" vertical="center" wrapText="1"/>
    </xf>
    <xf numFmtId="1" fontId="22" fillId="14" borderId="38" xfId="0" applyNumberFormat="1" applyFont="1" applyFill="1" applyBorder="1" applyAlignment="1" applyProtection="1">
      <alignment horizontal="center" vertical="center" wrapText="1"/>
    </xf>
    <xf numFmtId="1" fontId="22" fillId="14" borderId="45" xfId="0" applyNumberFormat="1" applyFont="1" applyFill="1" applyBorder="1" applyAlignment="1" applyProtection="1">
      <alignment horizontal="center" vertical="center" wrapText="1"/>
    </xf>
    <xf numFmtId="0" fontId="22" fillId="14" borderId="2" xfId="0" applyNumberFormat="1" applyFont="1" applyFill="1" applyBorder="1" applyAlignment="1" applyProtection="1">
      <alignment horizontal="right" vertical="center" shrinkToFit="1"/>
    </xf>
    <xf numFmtId="164" fontId="22" fillId="14" borderId="41" xfId="0" applyNumberFormat="1" applyFont="1" applyFill="1" applyBorder="1" applyAlignment="1" applyProtection="1">
      <alignment horizontal="left" vertical="center" shrinkToFit="1"/>
    </xf>
    <xf numFmtId="1" fontId="22" fillId="14" borderId="39" xfId="0" applyNumberFormat="1" applyFont="1" applyFill="1" applyBorder="1" applyAlignment="1" applyProtection="1">
      <alignment horizontal="right" vertical="center" shrinkToFit="1"/>
    </xf>
    <xf numFmtId="1" fontId="22" fillId="14" borderId="46" xfId="0" applyNumberFormat="1" applyFont="1" applyFill="1" applyBorder="1" applyAlignment="1" applyProtection="1">
      <alignment horizontal="center" vertical="center" shrinkToFit="1"/>
    </xf>
    <xf numFmtId="1" fontId="22" fillId="14" borderId="2" xfId="0" applyNumberFormat="1" applyFont="1" applyFill="1" applyBorder="1" applyAlignment="1" applyProtection="1">
      <alignment horizontal="right" vertical="center" shrinkToFit="1"/>
    </xf>
    <xf numFmtId="0" fontId="35" fillId="14" borderId="39" xfId="6" applyFont="1" applyFill="1" applyBorder="1" applyAlignment="1" applyProtection="1">
      <alignment horizontal="right" vertical="center" shrinkToFit="1"/>
    </xf>
    <xf numFmtId="1" fontId="22" fillId="14" borderId="46" xfId="0" applyNumberFormat="1" applyFont="1" applyFill="1" applyBorder="1" applyAlignment="1" applyProtection="1">
      <alignment horizontal="center" vertical="center" wrapText="1"/>
    </xf>
    <xf numFmtId="9" fontId="22" fillId="14" borderId="38" xfId="0" applyNumberFormat="1" applyFont="1" applyFill="1" applyBorder="1" applyAlignment="1" applyProtection="1">
      <alignment horizontal="center" vertical="center" wrapText="1"/>
    </xf>
    <xf numFmtId="9" fontId="22" fillId="14" borderId="45" xfId="0" applyNumberFormat="1" applyFont="1" applyFill="1" applyBorder="1" applyAlignment="1" applyProtection="1">
      <alignment horizontal="center" vertical="center" wrapText="1"/>
    </xf>
    <xf numFmtId="0" fontId="6" fillId="13" borderId="1" xfId="2" applyFont="1" applyFill="1" applyBorder="1" applyAlignment="1" applyProtection="1">
      <alignment horizontal="left" vertical="center" wrapText="1" indent="1"/>
    </xf>
    <xf numFmtId="0" fontId="6" fillId="13" borderId="1" xfId="2" applyFont="1" applyFill="1" applyBorder="1" applyAlignment="1" applyProtection="1">
      <alignment horizontal="center" vertical="center" wrapText="1"/>
    </xf>
    <xf numFmtId="1" fontId="22" fillId="13" borderId="45" xfId="0" applyNumberFormat="1" applyFont="1" applyFill="1" applyBorder="1" applyAlignment="1" applyProtection="1">
      <alignment horizontal="center" vertical="center" wrapText="1"/>
    </xf>
    <xf numFmtId="0" fontId="22" fillId="13" borderId="2" xfId="0" applyNumberFormat="1" applyFont="1" applyFill="1" applyBorder="1" applyAlignment="1" applyProtection="1">
      <alignment horizontal="right" vertical="center" shrinkToFit="1"/>
    </xf>
    <xf numFmtId="0" fontId="6" fillId="14" borderId="1" xfId="2" applyFont="1" applyFill="1" applyBorder="1" applyAlignment="1" applyProtection="1">
      <alignment horizontal="left" vertical="center" wrapText="1" indent="1"/>
    </xf>
    <xf numFmtId="0" fontId="6" fillId="14" borderId="1" xfId="2" applyFont="1" applyFill="1" applyBorder="1" applyAlignment="1" applyProtection="1">
      <alignment horizontal="center" vertical="center" wrapText="1"/>
    </xf>
    <xf numFmtId="0" fontId="23" fillId="13" borderId="1" xfId="0" applyFont="1" applyFill="1" applyBorder="1" applyAlignment="1" applyProtection="1">
      <alignment horizontal="left" vertical="center" wrapText="1" indent="1"/>
    </xf>
    <xf numFmtId="0" fontId="23" fillId="13" borderId="1" xfId="0" applyFont="1" applyFill="1" applyBorder="1" applyAlignment="1" applyProtection="1">
      <alignment horizontal="center" vertical="center" wrapText="1"/>
    </xf>
    <xf numFmtId="164" fontId="22" fillId="13" borderId="41" xfId="2" applyNumberFormat="1" applyFont="1" applyFill="1" applyBorder="1" applyAlignment="1" applyProtection="1">
      <alignment horizontal="left" vertical="center" shrinkToFit="1"/>
    </xf>
    <xf numFmtId="1" fontId="35" fillId="14" borderId="39" xfId="6" applyNumberFormat="1" applyFont="1" applyFill="1" applyBorder="1" applyAlignment="1" applyProtection="1">
      <alignment horizontal="right" vertical="center" shrinkToFit="1"/>
    </xf>
    <xf numFmtId="0" fontId="6" fillId="14" borderId="1" xfId="3" applyFont="1" applyFill="1" applyBorder="1" applyAlignment="1" applyProtection="1">
      <alignment horizontal="left" vertical="center" wrapText="1" indent="1"/>
    </xf>
    <xf numFmtId="0" fontId="6" fillId="14" borderId="1" xfId="3" applyFont="1" applyFill="1" applyBorder="1" applyAlignment="1" applyProtection="1">
      <alignment horizontal="center" vertical="center" wrapText="1"/>
    </xf>
    <xf numFmtId="9" fontId="24" fillId="0" borderId="0" xfId="1" applyNumberFormat="1" applyFont="1" applyProtection="1"/>
    <xf numFmtId="9" fontId="21" fillId="0" borderId="0" xfId="1" applyNumberFormat="1" applyFont="1" applyAlignment="1" applyProtection="1">
      <alignment horizontal="right"/>
    </xf>
    <xf numFmtId="9" fontId="15" fillId="13" borderId="57" xfId="3" applyNumberFormat="1" applyFill="1" applyBorder="1" applyAlignment="1" applyProtection="1">
      <alignment horizontal="center" vertical="center"/>
    </xf>
    <xf numFmtId="9" fontId="15" fillId="13" borderId="62" xfId="3" applyNumberFormat="1" applyFill="1" applyBorder="1" applyAlignment="1" applyProtection="1">
      <alignment horizontal="center" vertical="center"/>
    </xf>
    <xf numFmtId="9" fontId="15" fillId="13" borderId="8" xfId="3" applyNumberFormat="1" applyFill="1" applyBorder="1" applyAlignment="1" applyProtection="1">
      <alignment horizontal="center" vertical="center"/>
    </xf>
    <xf numFmtId="9" fontId="15" fillId="13" borderId="63" xfId="3" applyNumberFormat="1" applyFill="1" applyBorder="1" applyAlignment="1" applyProtection="1">
      <alignment horizontal="center" vertical="center"/>
    </xf>
    <xf numFmtId="9" fontId="14" fillId="13" borderId="52" xfId="2" applyNumberFormat="1" applyFill="1" applyBorder="1" applyAlignment="1" applyProtection="1">
      <alignment horizontal="center" vertical="center"/>
    </xf>
    <xf numFmtId="9" fontId="14" fillId="13" borderId="16" xfId="2" applyNumberFormat="1" applyFill="1" applyBorder="1" applyAlignment="1" applyProtection="1">
      <alignment horizontal="center" vertical="center"/>
    </xf>
    <xf numFmtId="9" fontId="21" fillId="0" borderId="0" xfId="1" applyNumberFormat="1" applyFont="1" applyFill="1" applyBorder="1" applyProtection="1"/>
    <xf numFmtId="9" fontId="4" fillId="0" borderId="0" xfId="1" applyNumberFormat="1" applyFont="1" applyFill="1" applyBorder="1" applyAlignment="1" applyProtection="1">
      <alignment horizontal="center" vertical="center"/>
    </xf>
    <xf numFmtId="9" fontId="4" fillId="0" borderId="0" xfId="1" applyNumberFormat="1" applyFont="1" applyFill="1" applyBorder="1" applyAlignment="1" applyProtection="1">
      <alignment horizontal="right" vertical="center"/>
    </xf>
    <xf numFmtId="9" fontId="21" fillId="0" borderId="0" xfId="1" applyNumberFormat="1" applyFont="1" applyFill="1" applyProtection="1"/>
    <xf numFmtId="1" fontId="25" fillId="0" borderId="0" xfId="1" applyNumberFormat="1" applyFont="1" applyProtection="1"/>
    <xf numFmtId="1" fontId="25" fillId="0" borderId="0" xfId="1" applyNumberFormat="1" applyFont="1" applyAlignment="1" applyProtection="1">
      <alignment horizontal="right"/>
    </xf>
    <xf numFmtId="2" fontId="21" fillId="0" borderId="0" xfId="1" applyNumberFormat="1" applyFont="1" applyProtection="1"/>
    <xf numFmtId="0" fontId="23" fillId="0" borderId="0" xfId="0" applyFont="1" applyFill="1" applyBorder="1" applyProtection="1"/>
    <xf numFmtId="0" fontId="23" fillId="0" borderId="0" xfId="0" applyFont="1" applyProtection="1"/>
    <xf numFmtId="0" fontId="0" fillId="0" borderId="0" xfId="0" applyAlignment="1" applyProtection="1">
      <alignment horizontal="right"/>
    </xf>
    <xf numFmtId="0" fontId="52" fillId="7" borderId="64" xfId="5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/>
    <xf numFmtId="0" fontId="6" fillId="13" borderId="1" xfId="4" applyFont="1" applyFill="1" applyBorder="1" applyAlignment="1" applyProtection="1">
      <alignment horizontal="left" vertical="center" wrapText="1" indent="1"/>
    </xf>
    <xf numFmtId="0" fontId="6" fillId="13" borderId="1" xfId="4" applyFont="1" applyFill="1" applyBorder="1" applyAlignment="1" applyProtection="1">
      <alignment horizontal="center" vertical="center" wrapText="1"/>
    </xf>
    <xf numFmtId="0" fontId="6" fillId="14" borderId="1" xfId="4" applyFont="1" applyFill="1" applyBorder="1" applyAlignment="1" applyProtection="1">
      <alignment horizontal="left" vertical="center" wrapText="1" indent="1"/>
    </xf>
    <xf numFmtId="0" fontId="6" fillId="14" borderId="1" xfId="4" applyFont="1" applyFill="1" applyBorder="1" applyAlignment="1" applyProtection="1">
      <alignment horizontal="center" vertical="center" wrapText="1"/>
    </xf>
    <xf numFmtId="0" fontId="6" fillId="13" borderId="1" xfId="3" applyFont="1" applyFill="1" applyBorder="1" applyAlignment="1" applyProtection="1">
      <alignment horizontal="left" vertical="center" wrapText="1" indent="1"/>
    </xf>
    <xf numFmtId="0" fontId="6" fillId="13" borderId="1" xfId="3" applyFont="1" applyFill="1" applyBorder="1" applyAlignment="1" applyProtection="1">
      <alignment horizontal="center" vertical="center" wrapText="1"/>
    </xf>
    <xf numFmtId="1" fontId="35" fillId="13" borderId="58" xfId="6" applyNumberFormat="1" applyFont="1" applyFill="1" applyBorder="1" applyAlignment="1" applyProtection="1">
      <alignment horizontal="right" vertical="center" shrinkToFit="1"/>
    </xf>
    <xf numFmtId="9" fontId="14" fillId="13" borderId="52" xfId="2" applyNumberFormat="1" applyFill="1" applyBorder="1" applyAlignment="1" applyProtection="1">
      <alignment horizontal="center" vertical="center"/>
      <protection hidden="1"/>
    </xf>
    <xf numFmtId="9" fontId="14" fillId="13" borderId="16" xfId="2" applyNumberFormat="1" applyFill="1" applyBorder="1" applyAlignment="1" applyProtection="1">
      <alignment horizontal="center" vertical="center"/>
      <protection hidden="1"/>
    </xf>
    <xf numFmtId="0" fontId="17" fillId="7" borderId="0" xfId="0" applyFont="1" applyFill="1" applyAlignment="1" applyProtection="1">
      <alignment vertical="center"/>
    </xf>
    <xf numFmtId="0" fontId="42" fillId="7" borderId="0" xfId="0" applyFont="1" applyFill="1" applyAlignment="1" applyProtection="1">
      <alignment vertical="center"/>
    </xf>
    <xf numFmtId="0" fontId="46" fillId="13" borderId="0" xfId="0" applyFont="1" applyFill="1" applyAlignment="1" applyProtection="1">
      <alignment horizontal="center" vertical="center"/>
    </xf>
    <xf numFmtId="0" fontId="30" fillId="13" borderId="0" xfId="0" applyFont="1" applyFill="1" applyAlignment="1" applyProtection="1">
      <alignment horizontal="center" vertical="center"/>
    </xf>
    <xf numFmtId="0" fontId="12" fillId="7" borderId="0" xfId="0" applyFont="1" applyFill="1" applyAlignment="1" applyProtection="1">
      <alignment horizontal="center" vertical="center" wrapText="1"/>
    </xf>
    <xf numFmtId="0" fontId="12" fillId="7" borderId="0" xfId="0" applyFont="1" applyFill="1" applyAlignment="1" applyProtection="1">
      <alignment horizontal="center" vertical="center"/>
    </xf>
    <xf numFmtId="0" fontId="55" fillId="7" borderId="0" xfId="0" applyFont="1" applyFill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vertical="top" wrapText="1"/>
    </xf>
    <xf numFmtId="0" fontId="29" fillId="0" borderId="13" xfId="0" applyFont="1" applyBorder="1" applyAlignment="1" applyProtection="1">
      <alignment vertical="top" wrapText="1"/>
    </xf>
    <xf numFmtId="9" fontId="36" fillId="11" borderId="47" xfId="3" applyNumberFormat="1" applyFont="1" applyBorder="1" applyAlignment="1" applyProtection="1">
      <alignment horizontal="center" vertical="center"/>
    </xf>
    <xf numFmtId="9" fontId="36" fillId="11" borderId="48" xfId="3" applyNumberFormat="1" applyFont="1" applyBorder="1" applyAlignment="1" applyProtection="1">
      <alignment horizontal="center" vertical="center"/>
    </xf>
    <xf numFmtId="9" fontId="16" fillId="12" borderId="15" xfId="4" applyNumberFormat="1" applyBorder="1" applyAlignment="1" applyProtection="1">
      <alignment horizontal="center" vertical="center"/>
    </xf>
    <xf numFmtId="9" fontId="16" fillId="12" borderId="50" xfId="4" applyNumberFormat="1" applyBorder="1" applyAlignment="1" applyProtection="1">
      <alignment horizontal="center" vertical="center"/>
    </xf>
    <xf numFmtId="9" fontId="16" fillId="12" borderId="49" xfId="4" applyNumberFormat="1" applyBorder="1" applyAlignment="1" applyProtection="1">
      <alignment horizontal="center" vertical="center"/>
    </xf>
    <xf numFmtId="9" fontId="14" fillId="13" borderId="51" xfId="2" applyNumberFormat="1" applyFill="1" applyBorder="1" applyAlignment="1" applyProtection="1">
      <alignment horizontal="center" vertical="center"/>
    </xf>
    <xf numFmtId="9" fontId="14" fillId="13" borderId="52" xfId="2" applyNumberFormat="1" applyFill="1" applyBorder="1" applyAlignment="1" applyProtection="1">
      <alignment horizontal="center" vertical="center"/>
    </xf>
    <xf numFmtId="9" fontId="0" fillId="13" borderId="51" xfId="2" applyNumberFormat="1" applyFont="1" applyFill="1" applyBorder="1" applyAlignment="1" applyProtection="1">
      <alignment horizontal="center" vertical="center"/>
    </xf>
    <xf numFmtId="9" fontId="37" fillId="10" borderId="51" xfId="2" applyNumberFormat="1" applyFont="1" applyBorder="1" applyAlignment="1" applyProtection="1">
      <alignment horizontal="center" vertical="center"/>
    </xf>
    <xf numFmtId="9" fontId="37" fillId="10" borderId="52" xfId="2" applyNumberFormat="1" applyFont="1" applyBorder="1" applyAlignment="1" applyProtection="1">
      <alignment horizontal="center" vertical="center"/>
    </xf>
    <xf numFmtId="9" fontId="38" fillId="12" borderId="56" xfId="4" applyNumberFormat="1" applyFont="1" applyBorder="1" applyAlignment="1" applyProtection="1">
      <alignment horizontal="center" vertical="center"/>
    </xf>
    <xf numFmtId="9" fontId="16" fillId="12" borderId="57" xfId="4" applyNumberFormat="1" applyBorder="1" applyAlignment="1" applyProtection="1">
      <alignment horizontal="center" vertical="center"/>
    </xf>
    <xf numFmtId="9" fontId="16" fillId="12" borderId="7" xfId="4" applyNumberFormat="1" applyBorder="1" applyAlignment="1" applyProtection="1">
      <alignment horizontal="center" vertical="center"/>
    </xf>
    <xf numFmtId="9" fontId="16" fillId="12" borderId="8" xfId="4" applyNumberFormat="1" applyBorder="1" applyAlignment="1" applyProtection="1">
      <alignment horizontal="center" vertical="center"/>
    </xf>
    <xf numFmtId="9" fontId="36" fillId="11" borderId="56" xfId="3" applyNumberFormat="1" applyFont="1" applyBorder="1" applyAlignment="1" applyProtection="1">
      <alignment horizontal="center" vertical="center"/>
    </xf>
    <xf numFmtId="9" fontId="15" fillId="11" borderId="57" xfId="3" applyNumberFormat="1" applyBorder="1" applyAlignment="1" applyProtection="1">
      <alignment horizontal="center" vertical="center"/>
    </xf>
    <xf numFmtId="9" fontId="15" fillId="11" borderId="7" xfId="3" applyNumberFormat="1" applyBorder="1" applyAlignment="1" applyProtection="1">
      <alignment horizontal="center" vertical="center"/>
    </xf>
    <xf numFmtId="9" fontId="15" fillId="11" borderId="8" xfId="3" applyNumberFormat="1" applyBorder="1" applyAlignment="1" applyProtection="1">
      <alignment horizontal="center" vertical="center"/>
    </xf>
    <xf numFmtId="9" fontId="25" fillId="7" borderId="46" xfId="5" applyNumberFormat="1" applyFont="1" applyFill="1" applyBorder="1" applyAlignment="1" applyProtection="1">
      <alignment horizontal="center" vertical="center" wrapText="1"/>
    </xf>
    <xf numFmtId="9" fontId="17" fillId="7" borderId="46" xfId="5" applyNumberFormat="1" applyFont="1" applyFill="1" applyBorder="1" applyAlignment="1" applyProtection="1">
      <alignment horizontal="center" vertical="center" wrapText="1"/>
    </xf>
    <xf numFmtId="9" fontId="39" fillId="0" borderId="25" xfId="1" applyNumberFormat="1" applyFont="1" applyBorder="1" applyAlignment="1" applyProtection="1">
      <alignment horizontal="center" vertical="center"/>
    </xf>
    <xf numFmtId="9" fontId="36" fillId="11" borderId="14" xfId="3" applyNumberFormat="1" applyFont="1" applyBorder="1" applyAlignment="1" applyProtection="1">
      <alignment horizontal="center" vertical="center"/>
    </xf>
    <xf numFmtId="9" fontId="15" fillId="13" borderId="56" xfId="3" applyNumberFormat="1" applyFill="1" applyBorder="1" applyAlignment="1" applyProtection="1">
      <alignment horizontal="center" vertical="center"/>
    </xf>
    <xf numFmtId="9" fontId="15" fillId="13" borderId="57" xfId="3" applyNumberFormat="1" applyFill="1" applyBorder="1" applyAlignment="1" applyProtection="1">
      <alignment horizontal="center" vertical="center"/>
    </xf>
    <xf numFmtId="9" fontId="15" fillId="13" borderId="7" xfId="3" applyNumberFormat="1" applyFill="1" applyBorder="1" applyAlignment="1" applyProtection="1">
      <alignment horizontal="center" vertical="center"/>
    </xf>
    <xf numFmtId="9" fontId="15" fillId="13" borderId="8" xfId="3" applyNumberFormat="1" applyFill="1" applyBorder="1" applyAlignment="1" applyProtection="1">
      <alignment horizontal="center" vertical="center"/>
    </xf>
    <xf numFmtId="9" fontId="37" fillId="10" borderId="56" xfId="2" applyNumberFormat="1" applyFont="1" applyBorder="1" applyAlignment="1" applyProtection="1">
      <alignment horizontal="center" vertical="center"/>
    </xf>
    <xf numFmtId="9" fontId="14" fillId="10" borderId="57" xfId="2" applyNumberFormat="1" applyBorder="1" applyAlignment="1" applyProtection="1">
      <alignment horizontal="center" vertical="center"/>
    </xf>
    <xf numFmtId="9" fontId="14" fillId="10" borderId="7" xfId="2" applyNumberFormat="1" applyBorder="1" applyAlignment="1" applyProtection="1">
      <alignment horizontal="center" vertical="center"/>
    </xf>
    <xf numFmtId="9" fontId="14" fillId="10" borderId="8" xfId="2" applyNumberFormat="1" applyBorder="1" applyAlignment="1" applyProtection="1">
      <alignment horizontal="center" vertical="center"/>
    </xf>
    <xf numFmtId="9" fontId="9" fillId="7" borderId="1" xfId="0" applyNumberFormat="1" applyFont="1" applyFill="1" applyBorder="1" applyAlignment="1" applyProtection="1">
      <alignment horizontal="center" vertical="center"/>
    </xf>
    <xf numFmtId="9" fontId="9" fillId="7" borderId="4" xfId="0" applyNumberFormat="1" applyFont="1" applyFill="1" applyBorder="1" applyAlignment="1" applyProtection="1">
      <alignment horizontal="center" vertical="center" wrapText="1"/>
    </xf>
    <xf numFmtId="9" fontId="9" fillId="7" borderId="17" xfId="0" applyNumberFormat="1" applyFont="1" applyFill="1" applyBorder="1" applyAlignment="1" applyProtection="1">
      <alignment horizontal="center" vertical="center" wrapText="1"/>
    </xf>
    <xf numFmtId="9" fontId="9" fillId="7" borderId="5" xfId="0" applyNumberFormat="1" applyFont="1" applyFill="1" applyBorder="1" applyAlignment="1" applyProtection="1">
      <alignment horizontal="center" vertical="center" wrapText="1"/>
    </xf>
    <xf numFmtId="9" fontId="37" fillId="10" borderId="16" xfId="2" applyNumberFormat="1" applyFont="1" applyBorder="1" applyAlignment="1" applyProtection="1">
      <alignment horizontal="center" vertical="center"/>
    </xf>
    <xf numFmtId="9" fontId="9" fillId="7" borderId="2" xfId="5" applyNumberFormat="1" applyFont="1" applyFill="1" applyBorder="1" applyAlignment="1" applyProtection="1">
      <alignment horizontal="center" vertical="center" wrapText="1"/>
    </xf>
    <xf numFmtId="9" fontId="9" fillId="7" borderId="3" xfId="5" applyNumberFormat="1" applyFont="1" applyFill="1" applyBorder="1" applyAlignment="1" applyProtection="1">
      <alignment horizontal="center" vertical="center" wrapText="1"/>
    </xf>
    <xf numFmtId="9" fontId="17" fillId="7" borderId="40" xfId="5" applyNumberFormat="1" applyFont="1" applyFill="1" applyBorder="1" applyAlignment="1" applyProtection="1">
      <alignment horizontal="center" vertical="center" wrapText="1"/>
    </xf>
    <xf numFmtId="9" fontId="17" fillId="7" borderId="43" xfId="5" applyNumberFormat="1" applyFont="1" applyFill="1" applyBorder="1" applyAlignment="1" applyProtection="1">
      <alignment horizontal="center" vertical="center" wrapText="1"/>
    </xf>
    <xf numFmtId="9" fontId="17" fillId="7" borderId="42" xfId="5" applyNumberFormat="1" applyFont="1" applyFill="1" applyBorder="1" applyAlignment="1" applyProtection="1">
      <alignment horizontal="center" vertical="center" wrapText="1"/>
    </xf>
    <xf numFmtId="9" fontId="17" fillId="7" borderId="44" xfId="5" applyNumberFormat="1" applyFont="1" applyFill="1" applyBorder="1" applyAlignment="1" applyProtection="1">
      <alignment horizontal="center" vertical="center" wrapText="1"/>
    </xf>
    <xf numFmtId="9" fontId="9" fillId="7" borderId="6" xfId="5" applyNumberFormat="1" applyFont="1" applyFill="1" applyBorder="1" applyAlignment="1" applyProtection="1">
      <alignment horizontal="center" vertical="center" wrapText="1"/>
    </xf>
    <xf numFmtId="9" fontId="17" fillId="7" borderId="2" xfId="5" applyNumberFormat="1" applyFont="1" applyFill="1" applyBorder="1" applyAlignment="1" applyProtection="1">
      <alignment horizontal="center" vertical="center" wrapText="1"/>
    </xf>
    <xf numFmtId="9" fontId="17" fillId="7" borderId="41" xfId="5" applyNumberFormat="1" applyFont="1" applyFill="1" applyBorder="1" applyAlignment="1" applyProtection="1">
      <alignment horizontal="center" vertical="center" wrapText="1"/>
    </xf>
    <xf numFmtId="9" fontId="36" fillId="11" borderId="47" xfId="3" applyNumberFormat="1" applyFont="1" applyBorder="1" applyAlignment="1" applyProtection="1">
      <alignment horizontal="center" vertical="center"/>
      <protection hidden="1"/>
    </xf>
    <xf numFmtId="9" fontId="36" fillId="11" borderId="48" xfId="3" applyNumberFormat="1" applyFont="1" applyBorder="1" applyAlignment="1" applyProtection="1">
      <alignment horizontal="center" vertical="center"/>
      <protection hidden="1"/>
    </xf>
    <xf numFmtId="9" fontId="16" fillId="12" borderId="15" xfId="4" applyNumberFormat="1" applyBorder="1" applyAlignment="1" applyProtection="1">
      <alignment horizontal="center" vertical="center"/>
      <protection hidden="1"/>
    </xf>
    <xf numFmtId="9" fontId="16" fillId="12" borderId="50" xfId="4" applyNumberFormat="1" applyBorder="1" applyAlignment="1" applyProtection="1">
      <alignment horizontal="center" vertical="center"/>
      <protection hidden="1"/>
    </xf>
    <xf numFmtId="9" fontId="16" fillId="12" borderId="49" xfId="4" applyNumberFormat="1" applyBorder="1" applyAlignment="1" applyProtection="1">
      <alignment horizontal="center" vertical="center"/>
      <protection hidden="1"/>
    </xf>
    <xf numFmtId="9" fontId="14" fillId="13" borderId="51" xfId="2" applyNumberFormat="1" applyFill="1" applyBorder="1" applyAlignment="1" applyProtection="1">
      <alignment horizontal="center" vertical="center"/>
      <protection hidden="1"/>
    </xf>
    <xf numFmtId="9" fontId="14" fillId="13" borderId="52" xfId="2" applyNumberFormat="1" applyFill="1" applyBorder="1" applyAlignment="1" applyProtection="1">
      <alignment horizontal="center" vertical="center"/>
      <protection hidden="1"/>
    </xf>
    <xf numFmtId="9" fontId="0" fillId="13" borderId="51" xfId="2" applyNumberFormat="1" applyFont="1" applyFill="1" applyBorder="1" applyAlignment="1" applyProtection="1">
      <alignment horizontal="center" vertical="center"/>
      <protection hidden="1"/>
    </xf>
    <xf numFmtId="9" fontId="37" fillId="10" borderId="51" xfId="2" applyNumberFormat="1" applyFont="1" applyBorder="1" applyAlignment="1" applyProtection="1">
      <alignment horizontal="center" vertical="center"/>
      <protection hidden="1"/>
    </xf>
    <xf numFmtId="9" fontId="37" fillId="10" borderId="52" xfId="2" applyNumberFormat="1" applyFont="1" applyBorder="1" applyAlignment="1" applyProtection="1">
      <alignment horizontal="center" vertical="center"/>
      <protection hidden="1"/>
    </xf>
    <xf numFmtId="9" fontId="38" fillId="12" borderId="56" xfId="4" applyNumberFormat="1" applyFont="1" applyBorder="1" applyAlignment="1" applyProtection="1">
      <alignment horizontal="center" vertical="center"/>
      <protection hidden="1"/>
    </xf>
    <xf numFmtId="9" fontId="16" fillId="12" borderId="57" xfId="4" applyNumberFormat="1" applyBorder="1" applyAlignment="1" applyProtection="1">
      <alignment horizontal="center" vertical="center"/>
      <protection hidden="1"/>
    </xf>
    <xf numFmtId="9" fontId="16" fillId="12" borderId="7" xfId="4" applyNumberFormat="1" applyBorder="1" applyAlignment="1" applyProtection="1">
      <alignment horizontal="center" vertical="center"/>
      <protection hidden="1"/>
    </xf>
    <xf numFmtId="9" fontId="16" fillId="12" borderId="8" xfId="4" applyNumberFormat="1" applyBorder="1" applyAlignment="1" applyProtection="1">
      <alignment horizontal="center" vertical="center"/>
      <protection hidden="1"/>
    </xf>
    <xf numFmtId="9" fontId="36" fillId="11" borderId="56" xfId="3" applyNumberFormat="1" applyFont="1" applyBorder="1" applyAlignment="1" applyProtection="1">
      <alignment horizontal="center" vertical="center"/>
      <protection hidden="1"/>
    </xf>
    <xf numFmtId="9" fontId="15" fillId="11" borderId="57" xfId="3" applyNumberFormat="1" applyBorder="1" applyAlignment="1" applyProtection="1">
      <alignment horizontal="center" vertical="center"/>
      <protection hidden="1"/>
    </xf>
    <xf numFmtId="9" fontId="15" fillId="11" borderId="7" xfId="3" applyNumberFormat="1" applyBorder="1" applyAlignment="1" applyProtection="1">
      <alignment horizontal="center" vertical="center"/>
      <protection hidden="1"/>
    </xf>
    <xf numFmtId="9" fontId="15" fillId="11" borderId="8" xfId="3" applyNumberFormat="1" applyBorder="1" applyAlignment="1" applyProtection="1">
      <alignment horizontal="center" vertical="center"/>
      <protection hidden="1"/>
    </xf>
    <xf numFmtId="9" fontId="25" fillId="7" borderId="46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6" xfId="5" applyNumberFormat="1" applyFont="1" applyFill="1" applyBorder="1" applyAlignment="1" applyProtection="1">
      <alignment horizontal="center" vertical="center" wrapText="1"/>
      <protection hidden="1"/>
    </xf>
    <xf numFmtId="9" fontId="39" fillId="0" borderId="25" xfId="1" applyNumberFormat="1" applyFont="1" applyBorder="1" applyAlignment="1" applyProtection="1">
      <alignment horizontal="center" vertical="center"/>
      <protection hidden="1"/>
    </xf>
    <xf numFmtId="9" fontId="36" fillId="11" borderId="14" xfId="3" applyNumberFormat="1" applyFont="1" applyBorder="1" applyAlignment="1" applyProtection="1">
      <alignment horizontal="center" vertical="center"/>
      <protection hidden="1"/>
    </xf>
    <xf numFmtId="9" fontId="15" fillId="13" borderId="56" xfId="3" applyNumberFormat="1" applyFill="1" applyBorder="1" applyAlignment="1" applyProtection="1">
      <alignment horizontal="center" vertical="center"/>
      <protection hidden="1"/>
    </xf>
    <xf numFmtId="9" fontId="15" fillId="13" borderId="57" xfId="3" applyNumberFormat="1" applyFill="1" applyBorder="1" applyAlignment="1" applyProtection="1">
      <alignment horizontal="center" vertical="center"/>
      <protection hidden="1"/>
    </xf>
    <xf numFmtId="9" fontId="15" fillId="13" borderId="7" xfId="3" applyNumberFormat="1" applyFill="1" applyBorder="1" applyAlignment="1" applyProtection="1">
      <alignment horizontal="center" vertical="center"/>
      <protection hidden="1"/>
    </xf>
    <xf numFmtId="9" fontId="15" fillId="13" borderId="8" xfId="3" applyNumberFormat="1" applyFill="1" applyBorder="1" applyAlignment="1" applyProtection="1">
      <alignment horizontal="center" vertical="center"/>
      <protection hidden="1"/>
    </xf>
    <xf numFmtId="9" fontId="37" fillId="10" borderId="56" xfId="2" applyNumberFormat="1" applyFont="1" applyBorder="1" applyAlignment="1" applyProtection="1">
      <alignment horizontal="center" vertical="center"/>
      <protection hidden="1"/>
    </xf>
    <xf numFmtId="9" fontId="14" fillId="10" borderId="57" xfId="2" applyNumberFormat="1" applyBorder="1" applyAlignment="1" applyProtection="1">
      <alignment horizontal="center" vertical="center"/>
      <protection hidden="1"/>
    </xf>
    <xf numFmtId="9" fontId="14" fillId="10" borderId="7" xfId="2" applyNumberFormat="1" applyBorder="1" applyAlignment="1" applyProtection="1">
      <alignment horizontal="center" vertical="center"/>
      <protection hidden="1"/>
    </xf>
    <xf numFmtId="9" fontId="14" fillId="10" borderId="8" xfId="2" applyNumberFormat="1" applyBorder="1" applyAlignment="1" applyProtection="1">
      <alignment horizontal="center" vertical="center"/>
      <protection hidden="1"/>
    </xf>
    <xf numFmtId="9" fontId="9" fillId="7" borderId="1" xfId="0" applyNumberFormat="1" applyFont="1" applyFill="1" applyBorder="1" applyAlignment="1" applyProtection="1">
      <alignment horizontal="center" vertical="center"/>
      <protection hidden="1"/>
    </xf>
    <xf numFmtId="9" fontId="9" fillId="7" borderId="4" xfId="0" applyNumberFormat="1" applyFont="1" applyFill="1" applyBorder="1" applyAlignment="1" applyProtection="1">
      <alignment horizontal="center" vertical="center" wrapText="1"/>
      <protection hidden="1"/>
    </xf>
    <xf numFmtId="9" fontId="9" fillId="7" borderId="17" xfId="0" applyNumberFormat="1" applyFont="1" applyFill="1" applyBorder="1" applyAlignment="1" applyProtection="1">
      <alignment horizontal="center" vertical="center" wrapText="1"/>
      <protection hidden="1"/>
    </xf>
    <xf numFmtId="9" fontId="9" fillId="7" borderId="5" xfId="0" applyNumberFormat="1" applyFont="1" applyFill="1" applyBorder="1" applyAlignment="1" applyProtection="1">
      <alignment horizontal="center" vertical="center" wrapText="1"/>
      <protection hidden="1"/>
    </xf>
    <xf numFmtId="9" fontId="37" fillId="10" borderId="16" xfId="2" applyNumberFormat="1" applyFont="1" applyBorder="1" applyAlignment="1" applyProtection="1">
      <alignment horizontal="center" vertical="center"/>
      <protection hidden="1"/>
    </xf>
    <xf numFmtId="9" fontId="9" fillId="7" borderId="2" xfId="5" applyNumberFormat="1" applyFont="1" applyFill="1" applyBorder="1" applyAlignment="1" applyProtection="1">
      <alignment horizontal="center" vertical="center" wrapText="1"/>
      <protection hidden="1"/>
    </xf>
    <xf numFmtId="9" fontId="9" fillId="7" borderId="3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0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3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2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4" xfId="5" applyNumberFormat="1" applyFont="1" applyFill="1" applyBorder="1" applyAlignment="1" applyProtection="1">
      <alignment horizontal="center" vertical="center" wrapText="1"/>
      <protection hidden="1"/>
    </xf>
    <xf numFmtId="9" fontId="9" fillId="7" borderId="6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2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1" xfId="5" applyNumberFormat="1" applyFont="1" applyFill="1" applyBorder="1" applyAlignment="1" applyProtection="1">
      <alignment horizontal="center" vertical="center" wrapText="1"/>
      <protection hidden="1"/>
    </xf>
    <xf numFmtId="9" fontId="32" fillId="9" borderId="0" xfId="1" applyNumberFormat="1" applyFont="1" applyFill="1" applyAlignment="1" applyProtection="1">
      <alignment horizontal="left" vertical="center" indent="3"/>
      <protection hidden="1"/>
    </xf>
    <xf numFmtId="0" fontId="57" fillId="7" borderId="0" xfId="5" applyFont="1" applyFill="1" applyAlignment="1" applyProtection="1">
      <alignment horizontal="center" vertical="center"/>
      <protection locked="0"/>
    </xf>
    <xf numFmtId="9" fontId="41" fillId="0" borderId="0" xfId="1" applyNumberFormat="1" applyFont="1" applyFill="1" applyAlignment="1" applyProtection="1">
      <alignment horizontal="center" vertical="center"/>
    </xf>
    <xf numFmtId="9" fontId="16" fillId="12" borderId="15" xfId="4" applyNumberFormat="1" applyBorder="1" applyAlignment="1" applyProtection="1">
      <alignment horizontal="center" vertical="center"/>
      <protection locked="0" hidden="1"/>
    </xf>
    <xf numFmtId="9" fontId="16" fillId="12" borderId="50" xfId="4" applyNumberFormat="1" applyBorder="1" applyAlignment="1" applyProtection="1">
      <alignment horizontal="center" vertical="center"/>
      <protection locked="0" hidden="1"/>
    </xf>
    <xf numFmtId="9" fontId="16" fillId="12" borderId="49" xfId="4" applyNumberFormat="1" applyBorder="1" applyAlignment="1" applyProtection="1">
      <alignment horizontal="center" vertical="center"/>
      <protection locked="0" hidden="1"/>
    </xf>
    <xf numFmtId="9" fontId="14" fillId="13" borderId="51" xfId="2" applyNumberFormat="1" applyFill="1" applyBorder="1" applyAlignment="1" applyProtection="1">
      <alignment horizontal="center" vertical="center"/>
      <protection locked="0" hidden="1"/>
    </xf>
    <xf numFmtId="9" fontId="14" fillId="13" borderId="52" xfId="2" applyNumberFormat="1" applyFill="1" applyBorder="1" applyAlignment="1" applyProtection="1">
      <alignment horizontal="center" vertical="center"/>
      <protection locked="0" hidden="1"/>
    </xf>
    <xf numFmtId="9" fontId="0" fillId="13" borderId="51" xfId="2" applyNumberFormat="1" applyFont="1" applyFill="1" applyBorder="1" applyAlignment="1" applyProtection="1">
      <alignment horizontal="center" vertical="center"/>
      <protection locked="0" hidden="1"/>
    </xf>
    <xf numFmtId="9" fontId="37" fillId="10" borderId="51" xfId="2" applyNumberFormat="1" applyFont="1" applyBorder="1" applyAlignment="1" applyProtection="1">
      <alignment horizontal="center" vertical="center"/>
      <protection locked="0" hidden="1"/>
    </xf>
    <xf numFmtId="9" fontId="37" fillId="10" borderId="52" xfId="2" applyNumberFormat="1" applyFont="1" applyBorder="1" applyAlignment="1" applyProtection="1">
      <alignment horizontal="center" vertical="center"/>
      <protection locked="0" hidden="1"/>
    </xf>
    <xf numFmtId="0" fontId="40" fillId="13" borderId="21" xfId="5" applyFont="1" applyFill="1" applyBorder="1" applyAlignment="1">
      <alignment horizontal="center" vertical="center" wrapText="1"/>
    </xf>
    <xf numFmtId="0" fontId="40" fillId="13" borderId="22" xfId="5" applyFont="1" applyFill="1" applyBorder="1" applyAlignment="1">
      <alignment horizontal="center" vertical="center" wrapText="1"/>
    </xf>
    <xf numFmtId="0" fontId="40" fillId="13" borderId="23" xfId="5" applyFont="1" applyFill="1" applyBorder="1" applyAlignment="1">
      <alignment horizontal="center" vertical="center" wrapText="1"/>
    </xf>
    <xf numFmtId="0" fontId="40" fillId="13" borderId="24" xfId="5" applyFont="1" applyFill="1" applyBorder="1" applyAlignment="1">
      <alignment horizontal="center" vertical="center" wrapText="1"/>
    </xf>
    <xf numFmtId="0" fontId="40" fillId="13" borderId="0" xfId="5" applyFont="1" applyFill="1" applyBorder="1" applyAlignment="1">
      <alignment horizontal="center" vertical="center" wrapText="1"/>
    </xf>
    <xf numFmtId="0" fontId="40" fillId="13" borderId="25" xfId="5" applyFont="1" applyFill="1" applyBorder="1" applyAlignment="1">
      <alignment horizontal="center" vertical="center" wrapText="1"/>
    </xf>
    <xf numFmtId="0" fontId="40" fillId="13" borderId="26" xfId="5" applyFont="1" applyFill="1" applyBorder="1" applyAlignment="1">
      <alignment horizontal="center" vertical="center" wrapText="1"/>
    </xf>
    <xf numFmtId="0" fontId="40" fillId="13" borderId="27" xfId="5" applyFont="1" applyFill="1" applyBorder="1" applyAlignment="1">
      <alignment horizontal="center" vertical="center" wrapText="1"/>
    </xf>
    <xf numFmtId="0" fontId="40" fillId="13" borderId="28" xfId="5" applyFont="1" applyFill="1" applyBorder="1" applyAlignment="1">
      <alignment horizontal="center" vertical="center" wrapText="1"/>
    </xf>
    <xf numFmtId="9" fontId="37" fillId="10" borderId="16" xfId="2" applyNumberFormat="1" applyFont="1" applyBorder="1" applyAlignment="1" applyProtection="1">
      <alignment horizontal="center" vertical="center"/>
      <protection locked="0" hidden="1"/>
    </xf>
    <xf numFmtId="9" fontId="41" fillId="0" borderId="0" xfId="1" applyNumberFormat="1" applyFont="1" applyFill="1" applyAlignment="1" applyProtection="1">
      <alignment horizontal="center" vertical="center"/>
      <protection hidden="1"/>
    </xf>
    <xf numFmtId="0" fontId="57" fillId="7" borderId="0" xfId="5" applyFont="1" applyFill="1" applyAlignment="1">
      <alignment horizontal="center" vertical="center"/>
    </xf>
    <xf numFmtId="0" fontId="43" fillId="7" borderId="0" xfId="5" applyFont="1" applyFill="1" applyAlignment="1">
      <alignment horizontal="center" vertical="center"/>
    </xf>
    <xf numFmtId="164" fontId="62" fillId="13" borderId="34" xfId="0" applyNumberFormat="1" applyFont="1" applyFill="1" applyBorder="1" applyAlignment="1">
      <alignment horizontal="left" vertical="center" wrapText="1"/>
    </xf>
    <xf numFmtId="0" fontId="43" fillId="7" borderId="0" xfId="5" applyFont="1" applyFill="1" applyAlignment="1" applyProtection="1">
      <alignment horizontal="center" vertical="center"/>
      <protection locked="0"/>
    </xf>
    <xf numFmtId="9" fontId="63" fillId="13" borderId="2" xfId="0" applyNumberFormat="1" applyFont="1" applyFill="1" applyBorder="1" applyAlignment="1">
      <alignment horizontal="center" vertical="center" wrapText="1"/>
    </xf>
    <xf numFmtId="0" fontId="63" fillId="13" borderId="3" xfId="0" applyFont="1" applyFill="1" applyBorder="1" applyAlignment="1">
      <alignment horizontal="center" vertical="center" wrapText="1"/>
    </xf>
    <xf numFmtId="9" fontId="63" fillId="13" borderId="3" xfId="0" applyNumberFormat="1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 wrapText="1"/>
    </xf>
    <xf numFmtId="0" fontId="0" fillId="8" borderId="6" xfId="0" applyFont="1" applyFill="1" applyBorder="1" applyAlignment="1">
      <alignment horizontal="center" vertical="center" wrapText="1"/>
    </xf>
    <xf numFmtId="9" fontId="6" fillId="13" borderId="6" xfId="0" applyNumberFormat="1" applyFont="1" applyFill="1" applyBorder="1" applyAlignment="1">
      <alignment horizontal="center" vertical="center" wrapText="1"/>
    </xf>
    <xf numFmtId="9" fontId="6" fillId="13" borderId="3" xfId="0" applyNumberFormat="1" applyFont="1" applyFill="1" applyBorder="1" applyAlignment="1">
      <alignment horizontal="center" vertical="center" wrapText="1"/>
    </xf>
    <xf numFmtId="1" fontId="62" fillId="13" borderId="35" xfId="0" applyNumberFormat="1" applyFont="1" applyFill="1" applyBorder="1" applyAlignment="1">
      <alignment horizontal="center" vertical="center" wrapText="1"/>
    </xf>
    <xf numFmtId="1" fontId="62" fillId="13" borderId="37" xfId="0" applyNumberFormat="1" applyFont="1" applyFill="1" applyBorder="1" applyAlignment="1">
      <alignment horizontal="center" vertical="center" wrapText="1"/>
    </xf>
    <xf numFmtId="0" fontId="62" fillId="13" borderId="37" xfId="0" applyFont="1" applyFill="1" applyBorder="1" applyAlignment="1">
      <alignment horizontal="center" vertical="center" wrapText="1"/>
    </xf>
    <xf numFmtId="1" fontId="62" fillId="13" borderId="12" xfId="0" applyNumberFormat="1" applyFont="1" applyFill="1" applyBorder="1" applyAlignment="1">
      <alignment horizontal="center" vertical="center" wrapText="1"/>
    </xf>
    <xf numFmtId="0" fontId="62" fillId="13" borderId="9" xfId="0" applyFont="1" applyFill="1" applyBorder="1" applyAlignment="1">
      <alignment horizontal="center" vertical="center" wrapText="1"/>
    </xf>
    <xf numFmtId="0" fontId="62" fillId="13" borderId="10" xfId="0" applyFont="1" applyFill="1" applyBorder="1" applyAlignment="1">
      <alignment horizontal="center" vertical="center" wrapText="1"/>
    </xf>
    <xf numFmtId="0" fontId="62" fillId="13" borderId="20" xfId="0" applyFont="1" applyFill="1" applyBorder="1" applyAlignment="1">
      <alignment horizontal="center" vertical="center" wrapText="1"/>
    </xf>
    <xf numFmtId="0" fontId="62" fillId="13" borderId="11" xfId="0" applyFont="1" applyFill="1" applyBorder="1" applyAlignment="1">
      <alignment horizontal="center" vertical="center" wrapText="1"/>
    </xf>
    <xf numFmtId="0" fontId="62" fillId="13" borderId="18" xfId="0" applyFont="1" applyFill="1" applyBorder="1" applyAlignment="1">
      <alignment horizontal="center" vertical="center" wrapText="1"/>
    </xf>
    <xf numFmtId="1" fontId="62" fillId="13" borderId="32" xfId="0" applyNumberFormat="1" applyFont="1" applyFill="1" applyBorder="1" applyAlignment="1">
      <alignment horizontal="right" vertical="center" wrapText="1"/>
    </xf>
    <xf numFmtId="0" fontId="62" fillId="13" borderId="32" xfId="0" applyFont="1" applyFill="1" applyBorder="1" applyAlignment="1">
      <alignment horizontal="right" vertical="center" wrapText="1"/>
    </xf>
    <xf numFmtId="0" fontId="2" fillId="13" borderId="0" xfId="0" applyFont="1" applyFill="1" applyAlignment="1">
      <alignment horizontal="left" vertical="center" wrapText="1"/>
    </xf>
    <xf numFmtId="1" fontId="62" fillId="13" borderId="29" xfId="0" applyNumberFormat="1" applyFont="1" applyFill="1" applyBorder="1" applyAlignment="1">
      <alignment horizontal="right" vertical="center" wrapText="1"/>
    </xf>
    <xf numFmtId="164" fontId="62" fillId="13" borderId="31" xfId="0" applyNumberFormat="1" applyFont="1" applyFill="1" applyBorder="1" applyAlignment="1">
      <alignment horizontal="left" vertical="center" wrapText="1"/>
    </xf>
    <xf numFmtId="9" fontId="10" fillId="9" borderId="0" xfId="1" applyNumberFormat="1" applyFont="1" applyFill="1" applyAlignment="1" applyProtection="1">
      <alignment horizontal="left" vertical="center"/>
      <protection hidden="1"/>
    </xf>
    <xf numFmtId="1" fontId="61" fillId="13" borderId="36" xfId="0" applyNumberFormat="1" applyFont="1" applyFill="1" applyBorder="1" applyAlignment="1">
      <alignment horizontal="center" vertical="center" wrapText="1"/>
    </xf>
    <xf numFmtId="1" fontId="61" fillId="13" borderId="37" xfId="0" applyNumberFormat="1" applyFont="1" applyFill="1" applyBorder="1" applyAlignment="1">
      <alignment horizontal="center" vertical="center" wrapText="1"/>
    </xf>
    <xf numFmtId="0" fontId="0" fillId="8" borderId="4" xfId="0" applyFont="1" applyFill="1" applyBorder="1" applyAlignment="1">
      <alignment horizontal="center" vertical="center" wrapText="1"/>
    </xf>
    <xf numFmtId="0" fontId="0" fillId="8" borderId="17" xfId="0" applyFont="1" applyFill="1" applyBorder="1" applyAlignment="1">
      <alignment horizontal="center" vertical="center" wrapText="1"/>
    </xf>
    <xf numFmtId="0" fontId="29" fillId="8" borderId="29" xfId="0" applyFont="1" applyFill="1" applyBorder="1" applyAlignment="1">
      <alignment horizontal="center" vertical="center" wrapText="1"/>
    </xf>
    <xf numFmtId="0" fontId="0" fillId="8" borderId="32" xfId="0" applyFont="1" applyFill="1" applyBorder="1" applyAlignment="1">
      <alignment horizontal="center" vertical="center" wrapText="1"/>
    </xf>
    <xf numFmtId="1" fontId="61" fillId="13" borderId="30" xfId="0" applyNumberFormat="1" applyFont="1" applyFill="1" applyBorder="1" applyAlignment="1">
      <alignment horizontal="right" vertical="center" wrapText="1"/>
    </xf>
    <xf numFmtId="1" fontId="61" fillId="13" borderId="33" xfId="0" applyNumberFormat="1" applyFont="1" applyFill="1" applyBorder="1" applyAlignment="1">
      <alignment horizontal="right" vertical="center" wrapText="1"/>
    </xf>
    <xf numFmtId="164" fontId="61" fillId="13" borderId="31" xfId="0" applyNumberFormat="1" applyFont="1" applyFill="1" applyBorder="1" applyAlignment="1">
      <alignment horizontal="left" vertical="center" wrapText="1"/>
    </xf>
    <xf numFmtId="164" fontId="61" fillId="13" borderId="34" xfId="0" applyNumberFormat="1" applyFont="1" applyFill="1" applyBorder="1" applyAlignment="1">
      <alignment horizontal="left" vertical="center" wrapText="1"/>
    </xf>
    <xf numFmtId="1" fontId="61" fillId="13" borderId="54" xfId="0" applyNumberFormat="1" applyFont="1" applyFill="1" applyBorder="1" applyAlignment="1">
      <alignment horizontal="center" vertical="center" wrapText="1"/>
    </xf>
    <xf numFmtId="1" fontId="61" fillId="13" borderId="55" xfId="0" applyNumberFormat="1" applyFont="1" applyFill="1" applyBorder="1" applyAlignment="1">
      <alignment horizontal="center" vertical="center" wrapText="1"/>
    </xf>
    <xf numFmtId="0" fontId="29" fillId="8" borderId="32" xfId="0" applyFont="1" applyFill="1" applyBorder="1" applyAlignment="1">
      <alignment horizontal="center" vertical="center" wrapText="1"/>
    </xf>
    <xf numFmtId="0" fontId="0" fillId="8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left" vertical="center" wrapText="1"/>
    </xf>
    <xf numFmtId="0" fontId="0" fillId="8" borderId="12" xfId="0" applyFont="1" applyFill="1" applyBorder="1" applyAlignment="1">
      <alignment horizontal="center" vertical="center" wrapText="1"/>
    </xf>
    <xf numFmtId="0" fontId="0" fillId="8" borderId="19" xfId="0" applyFont="1" applyFill="1" applyBorder="1" applyAlignment="1">
      <alignment horizontal="center" vertical="center" wrapText="1"/>
    </xf>
    <xf numFmtId="0" fontId="0" fillId="8" borderId="10" xfId="0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center" vertical="center" wrapText="1"/>
    </xf>
    <xf numFmtId="1" fontId="61" fillId="13" borderId="12" xfId="0" applyNumberFormat="1" applyFont="1" applyFill="1" applyBorder="1" applyAlignment="1">
      <alignment horizontal="center" vertical="center" wrapText="1"/>
    </xf>
    <xf numFmtId="0" fontId="61" fillId="13" borderId="9" xfId="0" applyFont="1" applyFill="1" applyBorder="1" applyAlignment="1">
      <alignment horizontal="center" vertical="center" wrapText="1"/>
    </xf>
    <xf numFmtId="0" fontId="61" fillId="13" borderId="10" xfId="0" applyFont="1" applyFill="1" applyBorder="1" applyAlignment="1">
      <alignment horizontal="center" vertical="center" wrapText="1"/>
    </xf>
    <xf numFmtId="0" fontId="61" fillId="13" borderId="20" xfId="0" applyFont="1" applyFill="1" applyBorder="1" applyAlignment="1">
      <alignment horizontal="center" vertical="center" wrapText="1"/>
    </xf>
    <xf numFmtId="0" fontId="61" fillId="13" borderId="11" xfId="0" applyFont="1" applyFill="1" applyBorder="1" applyAlignment="1">
      <alignment horizontal="center" vertical="center" wrapText="1"/>
    </xf>
    <xf numFmtId="0" fontId="61" fillId="13" borderId="18" xfId="0" applyFont="1" applyFill="1" applyBorder="1" applyAlignment="1">
      <alignment horizontal="center" vertical="center" wrapText="1"/>
    </xf>
    <xf numFmtId="1" fontId="61" fillId="13" borderId="9" xfId="0" applyNumberFormat="1" applyFont="1" applyFill="1" applyBorder="1" applyAlignment="1">
      <alignment horizontal="center" vertical="center" wrapText="1"/>
    </xf>
    <xf numFmtId="1" fontId="61" fillId="13" borderId="10" xfId="0" applyNumberFormat="1" applyFont="1" applyFill="1" applyBorder="1" applyAlignment="1">
      <alignment horizontal="center" vertical="center" wrapText="1"/>
    </xf>
    <xf numFmtId="1" fontId="61" fillId="13" borderId="20" xfId="0" applyNumberFormat="1" applyFont="1" applyFill="1" applyBorder="1" applyAlignment="1">
      <alignment horizontal="center" vertical="center" wrapText="1"/>
    </xf>
    <xf numFmtId="1" fontId="61" fillId="13" borderId="11" xfId="0" applyNumberFormat="1" applyFont="1" applyFill="1" applyBorder="1" applyAlignment="1">
      <alignment horizontal="center" vertical="center" wrapText="1"/>
    </xf>
    <xf numFmtId="1" fontId="61" fillId="13" borderId="18" xfId="0" applyNumberFormat="1" applyFont="1" applyFill="1" applyBorder="1" applyAlignment="1">
      <alignment horizontal="center" vertical="center" wrapText="1"/>
    </xf>
    <xf numFmtId="0" fontId="62" fillId="13" borderId="35" xfId="0" applyFont="1" applyFill="1" applyBorder="1" applyAlignment="1">
      <alignment horizontal="center" vertical="center" wrapText="1"/>
    </xf>
    <xf numFmtId="0" fontId="62" fillId="13" borderId="12" xfId="0" applyFont="1" applyFill="1" applyBorder="1" applyAlignment="1">
      <alignment horizontal="center" vertical="center" wrapText="1"/>
    </xf>
    <xf numFmtId="0" fontId="62" fillId="13" borderId="29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16" borderId="0" xfId="0" applyFill="1" applyAlignment="1">
      <alignment horizontal="center"/>
    </xf>
    <xf numFmtId="1" fontId="0" fillId="16" borderId="0" xfId="0" applyNumberFormat="1" applyFill="1" applyAlignment="1">
      <alignment horizontal="center"/>
    </xf>
    <xf numFmtId="9" fontId="0" fillId="16" borderId="0" xfId="8" applyFont="1" applyFill="1" applyAlignment="1">
      <alignment horizontal="center"/>
    </xf>
    <xf numFmtId="0" fontId="19" fillId="13" borderId="21" xfId="5" applyFill="1" applyBorder="1" applyAlignment="1" applyProtection="1">
      <alignment horizontal="center" vertical="center" wrapText="1"/>
    </xf>
    <xf numFmtId="0" fontId="19" fillId="13" borderId="22" xfId="5" applyFill="1" applyBorder="1" applyAlignment="1" applyProtection="1">
      <alignment horizontal="center" vertical="center" wrapText="1"/>
    </xf>
    <xf numFmtId="0" fontId="19" fillId="13" borderId="23" xfId="5" applyFill="1" applyBorder="1" applyAlignment="1" applyProtection="1">
      <alignment horizontal="center" vertical="center" wrapText="1"/>
    </xf>
    <xf numFmtId="0" fontId="19" fillId="13" borderId="24" xfId="5" applyFill="1" applyBorder="1" applyAlignment="1" applyProtection="1">
      <alignment horizontal="center" vertical="center" wrapText="1"/>
    </xf>
    <xf numFmtId="0" fontId="19" fillId="13" borderId="0" xfId="5" applyFill="1" applyBorder="1" applyAlignment="1" applyProtection="1">
      <alignment horizontal="center" vertical="center" wrapText="1"/>
    </xf>
    <xf numFmtId="0" fontId="19" fillId="13" borderId="25" xfId="5" applyFill="1" applyBorder="1" applyAlignment="1" applyProtection="1">
      <alignment horizontal="center" vertical="center" wrapText="1"/>
    </xf>
    <xf numFmtId="0" fontId="19" fillId="13" borderId="26" xfId="5" applyFill="1" applyBorder="1" applyAlignment="1" applyProtection="1">
      <alignment horizontal="center" vertical="center" wrapText="1"/>
    </xf>
    <xf numFmtId="0" fontId="19" fillId="13" borderId="27" xfId="5" applyFill="1" applyBorder="1" applyAlignment="1" applyProtection="1">
      <alignment horizontal="center" vertical="center" wrapText="1"/>
    </xf>
    <xf numFmtId="0" fontId="19" fillId="13" borderId="28" xfId="5" applyFill="1" applyBorder="1" applyAlignment="1" applyProtection="1">
      <alignment horizontal="center" vertical="center" wrapText="1"/>
    </xf>
  </cellXfs>
  <cellStyles count="9">
    <cellStyle name="Bad" xfId="3" builtinId="27"/>
    <cellStyle name="Good" xfId="2" builtinId="26"/>
    <cellStyle name="Hyperlink" xfId="5" builtinId="8"/>
    <cellStyle name="Neutral" xfId="4" builtinId="28"/>
    <cellStyle name="Normal" xfId="0" builtinId="0"/>
    <cellStyle name="Normal 2" xfId="6"/>
    <cellStyle name="Normal 2 2 2" xfId="7"/>
    <cellStyle name="Normal 5" xfId="1"/>
    <cellStyle name="Percent" xfId="8" builtinId="5"/>
  </cellStyles>
  <dxfs count="158"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C2307C"/>
      <color rgb="FF7C2855"/>
      <color rgb="FF9C0006"/>
      <color rgb="FFFFC7CE"/>
      <color rgb="FF9C6500"/>
      <color rgb="FFFFEB9C"/>
      <color rgb="FF006100"/>
      <color rgb="FFC6EFCE"/>
      <color rgb="FFC4EFCE"/>
      <color rgb="FFC6EF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9411341611144759"/>
          <c:y val="0.1026178010471204"/>
          <c:w val="0.66205556422235545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Q1'!$B$10:$B$27</c:f>
              <c:strCache>
                <c:ptCount val="18"/>
                <c:pt idx="0">
                  <c:v>Barnstaple, North Devon District Hospital</c:v>
                </c:pt>
                <c:pt idx="1">
                  <c:v>Exeter, Royal Devon and Exeter Hospital</c:v>
                </c:pt>
                <c:pt idx="2">
                  <c:v>Swindon, Great Weston Hospital</c:v>
                </c:pt>
                <c:pt idx="3">
                  <c:v>Torquay, Torbay District General Hospital </c:v>
                </c:pt>
                <c:pt idx="4">
                  <c:v>Truro, Royal Cornwall Hospital</c:v>
                </c:pt>
                <c:pt idx="5">
                  <c:v>Abergavenny, Nevill Hall Hospital</c:v>
                </c:pt>
                <c:pt idx="6">
                  <c:v>Bridgend, Princess of Wales Hospital</c:v>
                </c:pt>
                <c:pt idx="7">
                  <c:v>Haverford West, Withybush Hospital </c:v>
                </c:pt>
                <c:pt idx="8">
                  <c:v>Llantrisant, Royal Glamorgan Hospital </c:v>
                </c:pt>
                <c:pt idx="9">
                  <c:v>Newport, Royal Gwent Hospital </c:v>
                </c:pt>
                <c:pt idx="10">
                  <c:v>Swansea, Singleton Hospital </c:v>
                </c:pt>
                <c:pt idx="11">
                  <c:v>Taunton, Musgrove Park Hospital </c:v>
                </c:pt>
                <c:pt idx="12">
                  <c:v>Cardiff, University Hospital of Wales</c:v>
                </c:pt>
                <c:pt idx="13">
                  <c:v>Gloucester, Gloucestershire Hospitals</c:v>
                </c:pt>
                <c:pt idx="14">
                  <c:v>Bristol, Bristol Heart Institute</c:v>
                </c:pt>
                <c:pt idx="15">
                  <c:v>Plymouth, Derriford Hospital</c:v>
                </c:pt>
                <c:pt idx="16">
                  <c:v>Carmarthen, Glangwilli General Hospital </c:v>
                </c:pt>
                <c:pt idx="17">
                  <c:v>Merthyr Tydfil, Prince Charles Hospital</c:v>
                </c:pt>
              </c:strCache>
            </c:strRef>
          </c:cat>
          <c:val>
            <c:numRef>
              <c:f>'Graph data Q1'!$C$10:$C$27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#N/A</c:v>
                </c:pt>
                <c:pt idx="11">
                  <c:v>9</c:v>
                </c:pt>
                <c:pt idx="12">
                  <c:v>12</c:v>
                </c:pt>
                <c:pt idx="13">
                  <c:v>13</c:v>
                </c:pt>
                <c:pt idx="14">
                  <c:v>18</c:v>
                </c:pt>
                <c:pt idx="15">
                  <c:v>21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Q1'!$D$9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Q1'!$B$10:$B$27</c:f>
              <c:strCache>
                <c:ptCount val="18"/>
                <c:pt idx="0">
                  <c:v>Barnstaple, North Devon District Hospital</c:v>
                </c:pt>
                <c:pt idx="1">
                  <c:v>Exeter, Royal Devon and Exeter Hospital</c:v>
                </c:pt>
                <c:pt idx="2">
                  <c:v>Swindon, Great Weston Hospital</c:v>
                </c:pt>
                <c:pt idx="3">
                  <c:v>Torquay, Torbay District General Hospital </c:v>
                </c:pt>
                <c:pt idx="4">
                  <c:v>Truro, Royal Cornwall Hospital</c:v>
                </c:pt>
                <c:pt idx="5">
                  <c:v>Abergavenny, Nevill Hall Hospital</c:v>
                </c:pt>
                <c:pt idx="6">
                  <c:v>Bridgend, Princess of Wales Hospital</c:v>
                </c:pt>
                <c:pt idx="7">
                  <c:v>Haverford West, Withybush Hospital </c:v>
                </c:pt>
                <c:pt idx="8">
                  <c:v>Llantrisant, Royal Glamorgan Hospital </c:v>
                </c:pt>
                <c:pt idx="9">
                  <c:v>Newport, Royal Gwent Hospital </c:v>
                </c:pt>
                <c:pt idx="10">
                  <c:v>Swansea, Singleton Hospital </c:v>
                </c:pt>
                <c:pt idx="11">
                  <c:v>Taunton, Musgrove Park Hospital </c:v>
                </c:pt>
                <c:pt idx="12">
                  <c:v>Cardiff, University Hospital of Wales</c:v>
                </c:pt>
                <c:pt idx="13">
                  <c:v>Gloucester, Gloucestershire Hospitals</c:v>
                </c:pt>
                <c:pt idx="14">
                  <c:v>Bristol, Bristol Heart Institute</c:v>
                </c:pt>
                <c:pt idx="15">
                  <c:v>Plymouth, Derriford Hospital</c:v>
                </c:pt>
                <c:pt idx="16">
                  <c:v>Carmarthen, Glangwilli General Hospital </c:v>
                </c:pt>
                <c:pt idx="17">
                  <c:v>Merthyr Tydfil, Prince Charles Hospital</c:v>
                </c:pt>
              </c:strCache>
            </c:strRef>
          </c:cat>
          <c:val>
            <c:numRef>
              <c:f>'Graph data Q1'!$D$10:$D$27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#N/A</c:v>
                </c:pt>
                <c:pt idx="11">
                  <c:v>5</c:v>
                </c:pt>
                <c:pt idx="12">
                  <c:v>0</c:v>
                </c:pt>
                <c:pt idx="13">
                  <c:v>13</c:v>
                </c:pt>
                <c:pt idx="14">
                  <c:v>0</c:v>
                </c:pt>
                <c:pt idx="15">
                  <c:v>0</c:v>
                </c:pt>
                <c:pt idx="16">
                  <c:v>26</c:v>
                </c:pt>
                <c:pt idx="17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95794304"/>
        <c:axId val="95795840"/>
      </c:barChart>
      <c:catAx>
        <c:axId val="95794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5795840"/>
        <c:crosses val="autoZero"/>
        <c:auto val="1"/>
        <c:lblAlgn val="ctr"/>
        <c:lblOffset val="100"/>
        <c:noMultiLvlLbl val="0"/>
      </c:catAx>
      <c:valAx>
        <c:axId val="95795840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95794304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804154160306922"/>
          <c:y val="0.11659730608107916"/>
          <c:w val="0.59210970011511277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Q1'!$O$81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Q1'!$N$82:$N$99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Plymouth, Derriford Hospital</c:v>
                </c:pt>
                <c:pt idx="5">
                  <c:v>Swindon, Great Weston Hospital</c:v>
                </c:pt>
                <c:pt idx="6">
                  <c:v>Torquay, Torbay District General Hospital </c:v>
                </c:pt>
                <c:pt idx="7">
                  <c:v>Truro, Royal Cornwall Hospital</c:v>
                </c:pt>
                <c:pt idx="8">
                  <c:v>Abergavenny, Nevill Hall Hospital</c:v>
                </c:pt>
                <c:pt idx="9">
                  <c:v>Bridgend, Princess of Wales Hospital</c:v>
                </c:pt>
                <c:pt idx="10">
                  <c:v>Haverford West, Withybush Hospital </c:v>
                </c:pt>
                <c:pt idx="11">
                  <c:v>Llantrisant, Royal Glamorgan Hospital </c:v>
                </c:pt>
                <c:pt idx="12">
                  <c:v>Merthyr Tydfil, Prince Charles Hospital</c:v>
                </c:pt>
                <c:pt idx="13">
                  <c:v>Newport, Royal Gwent Hospital </c:v>
                </c:pt>
                <c:pt idx="14">
                  <c:v>Swansea, Singleton Hospital </c:v>
                </c:pt>
                <c:pt idx="15">
                  <c:v>Taunton, Musgrove Park Hospital </c:v>
                </c:pt>
                <c:pt idx="16">
                  <c:v>Carmarthen, Glangwilli General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Q1'!$O$82:$O$99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247936"/>
        <c:axId val="50249728"/>
      </c:barChart>
      <c:catAx>
        <c:axId val="50247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0249728"/>
        <c:crosses val="autoZero"/>
        <c:auto val="1"/>
        <c:lblAlgn val="ctr"/>
        <c:lblOffset val="100"/>
        <c:noMultiLvlLbl val="0"/>
      </c:catAx>
      <c:valAx>
        <c:axId val="5024972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502479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Centre range of DNA (%) -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Q1'!$C$107:$J$107</c:f>
              <c:numCache>
                <c:formatCode>0%</c:formatCode>
                <c:ptCount val="8"/>
                <c:pt idx="0">
                  <c:v>0.255</c:v>
                </c:pt>
                <c:pt idx="1">
                  <c:v>0.17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60-497F-BCDF-7CE5A2CF9D85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Q1'!$C$108:$J$108</c:f>
              <c:numCache>
                <c:formatCode>0%</c:formatCode>
                <c:ptCount val="8"/>
                <c:pt idx="0">
                  <c:v>0.17</c:v>
                </c:pt>
                <c:pt idx="1">
                  <c:v>0.08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60-497F-BCDF-7CE5A2CF9D85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Q1'!$C$109:$J$109</c:f>
              <c:numCache>
                <c:formatCode>0%</c:formatCode>
                <c:ptCount val="8"/>
                <c:pt idx="0">
                  <c:v>0.14000000000000001</c:v>
                </c:pt>
                <c:pt idx="1">
                  <c:v>7.0000000000000007E-2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360-497F-BCDF-7CE5A2CF9D85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Q1'!$C$110:$J$110</c:f>
              <c:numCache>
                <c:formatCode>0%</c:formatCode>
                <c:ptCount val="8"/>
                <c:pt idx="0">
                  <c:v>0.14000000000000001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360-497F-BCDF-7CE5A2CF9D85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Q1'!$C$111:$J$111</c:f>
              <c:numCache>
                <c:formatCode>0%</c:formatCode>
                <c:ptCount val="8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360-497F-BCDF-7CE5A2CF9D85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Q1'!$C$112:$J$112</c:f>
              <c:numCache>
                <c:formatCode>0%</c:formatCode>
                <c:ptCount val="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360-497F-BCDF-7CE5A2CF9D85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Q1'!$C$113:$J$113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360-497F-BCDF-7CE5A2CF9D85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Q1'!$C$114:$J$114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360-497F-BCDF-7CE5A2CF9D85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Q1'!$C$115:$J$115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0360-497F-BCDF-7CE5A2CF9D85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Q1'!$C$116:$J$116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0360-497F-BCDF-7CE5A2CF9D85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Q1'!$C$117:$J$117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0360-497F-BCDF-7CE5A2CF9D85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Q1'!$C$118:$J$118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0360-497F-BCDF-7CE5A2CF9D85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Q1'!$C$119:$J$119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0360-497F-BCDF-7CE5A2CF9D85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Q1'!$C$120:$J$120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0360-497F-BCDF-7CE5A2CF9D85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Q1'!$C$121:$J$121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0360-497F-BCDF-7CE5A2CF9D85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Q1'!$C$122:$J$122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0360-497F-BCDF-7CE5A2CF9D85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Q1'!$C$123:$J$123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0360-497F-BCDF-7CE5A2CF9D85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Q1'!$C$124:$J$124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0360-497F-BCDF-7CE5A2CF9D85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Q1'!$C$125:$J$125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0360-497F-BCDF-7CE5A2CF9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7C2855"/>
              </a:solidFill>
            </c:spPr>
          </c:downBars>
        </c:upDownBars>
        <c:axId val="50305664"/>
        <c:axId val="50311552"/>
      </c:stockChart>
      <c:catAx>
        <c:axId val="50305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0311552"/>
        <c:crosses val="autoZero"/>
        <c:auto val="1"/>
        <c:lblAlgn val="ctr"/>
        <c:lblOffset val="100"/>
        <c:noMultiLvlLbl val="0"/>
      </c:catAx>
      <c:valAx>
        <c:axId val="503115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503056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Centre range of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Q1'!$C$129:$J$129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F42-4FD2-B967-52EC13F6B760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Q1'!$C$130:$J$130</c:f>
              <c:numCache>
                <c:formatCode>0%</c:formatCode>
                <c:ptCount val="8"/>
                <c:pt idx="0">
                  <c:v>0.20369999999999999</c:v>
                </c:pt>
                <c:pt idx="1">
                  <c:v>7.0000000000000007E-2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42-4FD2-B967-52EC13F6B760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Q1'!$C$131:$J$131</c:f>
              <c:numCache>
                <c:formatCode>0%</c:formatCode>
                <c:ptCount val="8"/>
                <c:pt idx="0">
                  <c:v>0.15</c:v>
                </c:pt>
                <c:pt idx="1">
                  <c:v>0.06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42-4FD2-B967-52EC13F6B760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Q1'!$C$132:$J$132</c:f>
              <c:numCache>
                <c:formatCode>0%</c:formatCode>
                <c:ptCount val="8"/>
                <c:pt idx="0">
                  <c:v>0.13</c:v>
                </c:pt>
                <c:pt idx="1">
                  <c:v>0.06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F42-4FD2-B967-52EC13F6B760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Q1'!$C$133:$J$133</c:f>
              <c:numCache>
                <c:formatCode>0%</c:formatCode>
                <c:ptCount val="8"/>
                <c:pt idx="0">
                  <c:v>0.11</c:v>
                </c:pt>
                <c:pt idx="1">
                  <c:v>5.74E-2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F42-4FD2-B967-52EC13F6B760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Q1'!$C$134:$J$134</c:f>
              <c:numCache>
                <c:formatCode>0%</c:formatCode>
                <c:ptCount val="8"/>
                <c:pt idx="0">
                  <c:v>8.3000000000000004E-2</c:v>
                </c:pt>
                <c:pt idx="1">
                  <c:v>4.65E-2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F42-4FD2-B967-52EC13F6B760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Q1'!$C$135:$J$135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F42-4FD2-B967-52EC13F6B760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Q1'!$C$136:$J$136</c:f>
              <c:numCache>
                <c:formatCode>0%</c:formatCode>
                <c:ptCount val="8"/>
                <c:pt idx="0">
                  <c:v>5.8999999999999997E-2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F42-4FD2-B967-52EC13F6B760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Q1'!$C$137:$J$137</c:f>
              <c:numCache>
                <c:formatCode>0%</c:formatCode>
                <c:ptCount val="8"/>
                <c:pt idx="0">
                  <c:v>5.8000000000000003E-2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6F42-4FD2-B967-52EC13F6B760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Q1'!$C$138:$J$138</c:f>
              <c:numCache>
                <c:formatCode>0%</c:formatCode>
                <c:ptCount val="8"/>
                <c:pt idx="0">
                  <c:v>5.1999999999999998E-2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6F42-4FD2-B967-52EC13F6B760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Q1'!$C$139:$J$139</c:f>
              <c:numCache>
                <c:formatCode>0%</c:formatCode>
                <c:ptCount val="8"/>
                <c:pt idx="0">
                  <c:v>2.9000000000000001E-2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6F42-4FD2-B967-52EC13F6B760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Q1'!$C$140:$J$140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6F42-4FD2-B967-52EC13F6B760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Q1'!$C$141:$J$141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6F42-4FD2-B967-52EC13F6B760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Q1'!$C$142:$J$142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6F42-4FD2-B967-52EC13F6B760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Q1'!$C$143:$J$143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6F42-4FD2-B967-52EC13F6B760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Q1'!$C$144:$J$144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6F42-4FD2-B967-52EC13F6B760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Q1'!$C$145:$J$145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6F42-4FD2-B967-52EC13F6B760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Q1'!$C$146:$J$146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6F42-4FD2-B967-52EC13F6B760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Q1'!$C$147:$J$147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6F42-4FD2-B967-52EC13F6B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C2307C"/>
              </a:solidFill>
            </c:spPr>
          </c:downBars>
        </c:upDownBars>
        <c:axId val="81792384"/>
        <c:axId val="84014208"/>
      </c:stockChart>
      <c:catAx>
        <c:axId val="81792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014208"/>
        <c:crosses val="autoZero"/>
        <c:auto val="1"/>
        <c:lblAlgn val="ctr"/>
        <c:lblOffset val="100"/>
        <c:noMultiLvlLbl val="0"/>
      </c:catAx>
      <c:valAx>
        <c:axId val="840142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17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9411341611144759"/>
          <c:y val="0.1026178010471204"/>
          <c:w val="0.47575042903290943"/>
          <c:h val="0.7961633068117793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Q2'!$B$10:$B$27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Q2'!$C$10:$C$27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70-44D4-9C42-3AB7BB389250}"/>
            </c:ext>
          </c:extLst>
        </c:ser>
        <c:ser>
          <c:idx val="1"/>
          <c:order val="1"/>
          <c:tx>
            <c:strRef>
              <c:f>'Graph data Q2'!$D$9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Q2'!$B$10:$B$27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Q2'!$D$10:$D$27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F70-44D4-9C42-3AB7BB3892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overlap val="100"/>
        <c:axId val="94829184"/>
        <c:axId val="94839168"/>
      </c:barChart>
      <c:catAx>
        <c:axId val="94829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4839168"/>
        <c:crosses val="autoZero"/>
        <c:auto val="1"/>
        <c:lblAlgn val="ctr"/>
        <c:lblOffset val="100"/>
        <c:noMultiLvlLbl val="0"/>
      </c:catAx>
      <c:valAx>
        <c:axId val="94839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829184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3452575117902135"/>
          <c:h val="0.16756721865463023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4035236137727426"/>
          <c:y val="9.9829421073910379E-2"/>
          <c:w val="0.64512192497676923"/>
          <c:h val="0.8326725916230113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Q2'!$I$9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A7-4A36-A9DB-C9FDF43F12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Q2'!$H$10:$H$28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Q2'!$I$10:$I$28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A7-4A36-A9DB-C9FDF43F12B1}"/>
            </c:ext>
          </c:extLst>
        </c:ser>
        <c:ser>
          <c:idx val="1"/>
          <c:order val="1"/>
          <c:tx>
            <c:strRef>
              <c:f>'Graph data Q2'!$J$9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Q2'!$H$10:$H$28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Q2'!$J$10:$J$28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FA7-4A36-A9DB-C9FDF43F12B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2"/>
        <c:overlap val="100"/>
        <c:axId val="94874624"/>
        <c:axId val="94876416"/>
      </c:barChart>
      <c:catAx>
        <c:axId val="94874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4876416"/>
        <c:crosses val="autoZero"/>
        <c:auto val="1"/>
        <c:lblAlgn val="ctr"/>
        <c:lblOffset val="100"/>
        <c:noMultiLvlLbl val="0"/>
      </c:catAx>
      <c:valAx>
        <c:axId val="94876416"/>
        <c:scaling>
          <c:orientation val="minMax"/>
          <c:max val="200"/>
        </c:scaling>
        <c:delete val="1"/>
        <c:axPos val="b"/>
        <c:numFmt formatCode="General" sourceLinked="1"/>
        <c:majorTickMark val="out"/>
        <c:minorTickMark val="none"/>
        <c:tickLblPos val="nextTo"/>
        <c:crossAx val="94874624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94122568223216"/>
          <c:y val="0.66617737900073459"/>
          <c:w val="0.15651941363571673"/>
          <c:h val="0.13783201150489099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25914372255855"/>
          <c:y val="8.5629762095130429E-2"/>
          <c:w val="0.72249474229146293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Q2'!$I$36:$I$53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Q2'!$J$36:$J$53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17-4061-B41C-2082D4D55EF7}"/>
            </c:ext>
          </c:extLst>
        </c:ser>
        <c:ser>
          <c:idx val="1"/>
          <c:order val="1"/>
          <c:tx>
            <c:strRef>
              <c:f>'Graph data Q2'!$K$35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Q2'!$I$36:$I$53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Q2'!$K$36:$K$53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617-4061-B41C-2082D4D55EF7}"/>
            </c:ext>
          </c:extLst>
        </c:ser>
        <c:ser>
          <c:idx val="2"/>
          <c:order val="2"/>
          <c:tx>
            <c:strRef>
              <c:f>'Graph data Q2'!$L$35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Q2'!$I$36:$I$53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Q2'!$L$36:$L$53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617-4061-B41C-2082D4D55EF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94893184"/>
        <c:axId val="94894720"/>
      </c:barChart>
      <c:catAx>
        <c:axId val="94893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4894720"/>
        <c:crosses val="autoZero"/>
        <c:auto val="1"/>
        <c:lblAlgn val="ctr"/>
        <c:lblOffset val="100"/>
        <c:noMultiLvlLbl val="0"/>
      </c:catAx>
      <c:valAx>
        <c:axId val="94894720"/>
        <c:scaling>
          <c:orientation val="minMax"/>
          <c:max val="4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94893184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0454082379447609"/>
          <c:y val="0.1162411796369828"/>
          <c:w val="6.9395017793594319E-2"/>
          <c:h val="0.28941398780633376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85217989065338"/>
          <c:y val="0.10300653246618995"/>
          <c:w val="0.74587178196492032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Q2'!$J$58:$J$75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0F-4F06-BC1E-B29C0EE8933B}"/>
            </c:ext>
          </c:extLst>
        </c:ser>
        <c:ser>
          <c:idx val="1"/>
          <c:order val="1"/>
          <c:tx>
            <c:strRef>
              <c:f>'Graph data Q2'!$K$57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Q2'!$K$58:$K$75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0F-4F06-BC1E-B29C0EE8933B}"/>
            </c:ext>
          </c:extLst>
        </c:ser>
        <c:ser>
          <c:idx val="2"/>
          <c:order val="2"/>
          <c:tx>
            <c:strRef>
              <c:f>'Graph data Q2'!$L$57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Q2'!$L$58:$L$75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0F-4F06-BC1E-B29C0EE893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94931584"/>
        <c:axId val="94945664"/>
      </c:barChart>
      <c:catAx>
        <c:axId val="94931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4945664"/>
        <c:crosses val="autoZero"/>
        <c:auto val="1"/>
        <c:lblAlgn val="ctr"/>
        <c:lblOffset val="100"/>
        <c:noMultiLvlLbl val="0"/>
      </c:catAx>
      <c:valAx>
        <c:axId val="94945664"/>
        <c:scaling>
          <c:orientation val="minMax"/>
          <c:max val="3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94931584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91167799055941845"/>
          <c:y val="9.662062733961535E-2"/>
          <c:w val="7.0889846047444902E-2"/>
          <c:h val="0.2846044429437312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28679248444554"/>
          <c:y val="0.10895280812244794"/>
          <c:w val="0.83214959616197959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Q2'!$B$36:$B$54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Q2'!$C$36:$C$54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C3-4249-9F8F-CC161B111EF7}"/>
            </c:ext>
          </c:extLst>
        </c:ser>
        <c:ser>
          <c:idx val="1"/>
          <c:order val="1"/>
          <c:tx>
            <c:strRef>
              <c:f>'Graph data Q2'!$D$35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Q2'!$B$36:$B$54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Q2'!$D$36:$D$54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C3-4249-9F8F-CC161B111EF7}"/>
            </c:ext>
          </c:extLst>
        </c:ser>
        <c:ser>
          <c:idx val="2"/>
          <c:order val="2"/>
          <c:tx>
            <c:strRef>
              <c:f>'Graph data Q2'!$E$35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Q2'!$B$36:$B$54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Q2'!$E$36:$E$54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C3-4249-9F8F-CC161B111EF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94990720"/>
        <c:axId val="94992256"/>
      </c:barChart>
      <c:catAx>
        <c:axId val="94990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4992256"/>
        <c:crosses val="autoZero"/>
        <c:auto val="1"/>
        <c:lblAlgn val="ctr"/>
        <c:lblOffset val="100"/>
        <c:noMultiLvlLbl val="0"/>
      </c:catAx>
      <c:valAx>
        <c:axId val="94992256"/>
        <c:scaling>
          <c:orientation val="minMax"/>
          <c:max val="6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94990720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289648576348127"/>
          <c:y val="0.13699509783010311"/>
          <c:w val="5.4555733306182685E-2"/>
          <c:h val="0.21179725840522723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74940878499532615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Q2'!$C$58:$C$76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1E-4AB5-8893-FA0A3DA02AB3}"/>
            </c:ext>
          </c:extLst>
        </c:ser>
        <c:ser>
          <c:idx val="1"/>
          <c:order val="1"/>
          <c:tx>
            <c:strRef>
              <c:f>'Graph data Q2'!$D$57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Q2'!$D$58:$D$76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1E-4AB5-8893-FA0A3DA02AB3}"/>
            </c:ext>
          </c:extLst>
        </c:ser>
        <c:ser>
          <c:idx val="2"/>
          <c:order val="2"/>
          <c:tx>
            <c:strRef>
              <c:f>'Graph data Q2'!$E$57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Q2'!$E$58:$E$76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61E-4AB5-8893-FA0A3DA02AB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95016832"/>
        <c:axId val="95018368"/>
      </c:barChart>
      <c:catAx>
        <c:axId val="95016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5018368"/>
        <c:crosses val="autoZero"/>
        <c:auto val="1"/>
        <c:lblAlgn val="ctr"/>
        <c:lblOffset val="100"/>
        <c:noMultiLvlLbl val="0"/>
      </c:catAx>
      <c:valAx>
        <c:axId val="95018368"/>
        <c:scaling>
          <c:orientation val="minMax"/>
          <c:max val="3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95016832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783116342863348"/>
          <c:y val="0.19952368897431383"/>
          <c:w val="5.3102267790744971E-2"/>
          <c:h val="0.23073728145504277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 data Q2'!$C$81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Q2'!$B$82:$B$100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Q2'!$C$82:$C$100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49-47AE-9D27-4EE96C534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5056256"/>
        <c:axId val="95057792"/>
      </c:barChart>
      <c:catAx>
        <c:axId val="95056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5057792"/>
        <c:crosses val="autoZero"/>
        <c:auto val="1"/>
        <c:lblAlgn val="ctr"/>
        <c:lblOffset val="100"/>
        <c:noMultiLvlLbl val="0"/>
      </c:catAx>
      <c:valAx>
        <c:axId val="9505779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95056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4035236137727426"/>
          <c:y val="9.9829421073910379E-2"/>
          <c:w val="0.6451219249767692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Q1'!$I$9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Q1'!$H$10:$H$28</c:f>
              <c:strCache>
                <c:ptCount val="19"/>
                <c:pt idx="0">
                  <c:v>Barnstaple, North Devon District Hospital </c:v>
                </c:pt>
                <c:pt idx="1">
                  <c:v>Gloucester, Gloucestershire Hospitals </c:v>
                </c:pt>
                <c:pt idx="2">
                  <c:v>Abergavenny, Nevill Hall Hospital</c:v>
                </c:pt>
                <c:pt idx="3">
                  <c:v>Bridgend, Princess of Wales Hospital</c:v>
                </c:pt>
                <c:pt idx="4">
                  <c:v>Newport, Royal Gwent Hospital </c:v>
                </c:pt>
                <c:pt idx="5">
                  <c:v>Cardiff, Noah’s Ark Children’s Hospital</c:v>
                </c:pt>
                <c:pt idx="6">
                  <c:v>Swindon, Great Weston Hospital </c:v>
                </c:pt>
                <c:pt idx="7">
                  <c:v>Torquay, Torbay General District Hospital </c:v>
                </c:pt>
                <c:pt idx="8">
                  <c:v>Bath, Royal United Hospital </c:v>
                </c:pt>
                <c:pt idx="9">
                  <c:v>Plymouth, Derriford Hospital </c:v>
                </c:pt>
                <c:pt idx="10">
                  <c:v>Llantrisant, Royal Glamorgan Hospital </c:v>
                </c:pt>
                <c:pt idx="11">
                  <c:v>Exeter, Royal Devon and Exeter Hospital </c:v>
                </c:pt>
                <c:pt idx="12">
                  <c:v>Truro, Royal Cornwall Hospital </c:v>
                </c:pt>
                <c:pt idx="13">
                  <c:v>Merthyr Tydfil, Prince Charles Hospital</c:v>
                </c:pt>
                <c:pt idx="14">
                  <c:v>Swansea, Singleton Hospital</c:v>
                </c:pt>
                <c:pt idx="15">
                  <c:v>Taunton, Musgrove Park Hospital </c:v>
                </c:pt>
                <c:pt idx="16">
                  <c:v>Haverfordwest, Withybush Hospital </c:v>
                </c:pt>
                <c:pt idx="17">
                  <c:v>Carmarthen, Glangwilli General Hospital </c:v>
                </c:pt>
                <c:pt idx="18">
                  <c:v>Bristol, Bristol Royal Hospital for Children </c:v>
                </c:pt>
              </c:strCache>
            </c:strRef>
          </c:cat>
          <c:val>
            <c:numRef>
              <c:f>'Graph data Q1'!$I$10:$I$28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11</c:v>
                </c:pt>
                <c:pt idx="10">
                  <c:v>9</c:v>
                </c:pt>
                <c:pt idx="11">
                  <c:v>6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36</c:v>
                </c:pt>
                <c:pt idx="16">
                  <c:v>22</c:v>
                </c:pt>
                <c:pt idx="17">
                  <c:v>76</c:v>
                </c:pt>
                <c:pt idx="18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Q1'!$J$9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Q1'!$H$10:$H$28</c:f>
              <c:strCache>
                <c:ptCount val="19"/>
                <c:pt idx="0">
                  <c:v>Barnstaple, North Devon District Hospital </c:v>
                </c:pt>
                <c:pt idx="1">
                  <c:v>Gloucester, Gloucestershire Hospitals </c:v>
                </c:pt>
                <c:pt idx="2">
                  <c:v>Abergavenny, Nevill Hall Hospital</c:v>
                </c:pt>
                <c:pt idx="3">
                  <c:v>Bridgend, Princess of Wales Hospital</c:v>
                </c:pt>
                <c:pt idx="4">
                  <c:v>Newport, Royal Gwent Hospital </c:v>
                </c:pt>
                <c:pt idx="5">
                  <c:v>Cardiff, Noah’s Ark Children’s Hospital</c:v>
                </c:pt>
                <c:pt idx="6">
                  <c:v>Swindon, Great Weston Hospital </c:v>
                </c:pt>
                <c:pt idx="7">
                  <c:v>Torquay, Torbay General District Hospital </c:v>
                </c:pt>
                <c:pt idx="8">
                  <c:v>Bath, Royal United Hospital </c:v>
                </c:pt>
                <c:pt idx="9">
                  <c:v>Plymouth, Derriford Hospital </c:v>
                </c:pt>
                <c:pt idx="10">
                  <c:v>Llantrisant, Royal Glamorgan Hospital </c:v>
                </c:pt>
                <c:pt idx="11">
                  <c:v>Exeter, Royal Devon and Exeter Hospital </c:v>
                </c:pt>
                <c:pt idx="12">
                  <c:v>Truro, Royal Cornwall Hospital </c:v>
                </c:pt>
                <c:pt idx="13">
                  <c:v>Merthyr Tydfil, Prince Charles Hospital</c:v>
                </c:pt>
                <c:pt idx="14">
                  <c:v>Swansea, Singleton Hospital</c:v>
                </c:pt>
                <c:pt idx="15">
                  <c:v>Taunton, Musgrove Park Hospital </c:v>
                </c:pt>
                <c:pt idx="16">
                  <c:v>Haverfordwest, Withybush Hospital </c:v>
                </c:pt>
                <c:pt idx="17">
                  <c:v>Carmarthen, Glangwilli General Hospital </c:v>
                </c:pt>
                <c:pt idx="18">
                  <c:v>Bristol, Bristol Royal Hospital for Children </c:v>
                </c:pt>
              </c:strCache>
            </c:strRef>
          </c:cat>
          <c:val>
            <c:numRef>
              <c:f>'Graph data Q1'!$J$10:$J$28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7</c:v>
                </c:pt>
                <c:pt idx="7">
                  <c:v>4</c:v>
                </c:pt>
                <c:pt idx="8">
                  <c:v>7</c:v>
                </c:pt>
                <c:pt idx="9">
                  <c:v>5</c:v>
                </c:pt>
                <c:pt idx="10">
                  <c:v>11</c:v>
                </c:pt>
                <c:pt idx="11">
                  <c:v>13</c:v>
                </c:pt>
                <c:pt idx="12">
                  <c:v>9</c:v>
                </c:pt>
                <c:pt idx="13">
                  <c:v>30</c:v>
                </c:pt>
                <c:pt idx="14">
                  <c:v>35</c:v>
                </c:pt>
                <c:pt idx="15">
                  <c:v>0</c:v>
                </c:pt>
                <c:pt idx="16">
                  <c:v>40</c:v>
                </c:pt>
                <c:pt idx="17">
                  <c:v>65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118843648"/>
        <c:axId val="119547776"/>
      </c:barChart>
      <c:catAx>
        <c:axId val="118843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19547776"/>
        <c:crosses val="autoZero"/>
        <c:auto val="1"/>
        <c:lblAlgn val="ctr"/>
        <c:lblOffset val="100"/>
        <c:noMultiLvlLbl val="0"/>
      </c:catAx>
      <c:valAx>
        <c:axId val="119547776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11884364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94122568223216"/>
          <c:y val="0.66617737900073459"/>
          <c:w val="0.15538727278605974"/>
          <c:h val="8.6748421531761072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396886475665043"/>
          <c:y val="0.11708518652741629"/>
          <c:w val="0.617208536294382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Q2'!$G$81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Q2'!$F$82:$F$100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Q2'!$G$82:$G$100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22-4423-A793-95EF2D19F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5070464"/>
        <c:axId val="95080448"/>
      </c:barChart>
      <c:catAx>
        <c:axId val="95070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5080448"/>
        <c:crosses val="autoZero"/>
        <c:auto val="1"/>
        <c:lblAlgn val="ctr"/>
        <c:lblOffset val="100"/>
        <c:noMultiLvlLbl val="0"/>
      </c:catAx>
      <c:valAx>
        <c:axId val="9508044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95070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9195418188384814"/>
          <c:y val="0.11684074981232774"/>
          <c:w val="0.60530538664873301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Q2'!$K$81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Q2'!$J$82:$J$99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Q2'!$K$82:$K$99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B8-4215-A8D3-BDCE012B8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5097216"/>
        <c:axId val="95098752"/>
      </c:barChart>
      <c:catAx>
        <c:axId val="95097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5098752"/>
        <c:crosses val="autoZero"/>
        <c:auto val="1"/>
        <c:lblAlgn val="ctr"/>
        <c:lblOffset val="100"/>
        <c:noMultiLvlLbl val="0"/>
      </c:catAx>
      <c:valAx>
        <c:axId val="9509875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95097216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804154160306922"/>
          <c:y val="0.11659730608107916"/>
          <c:w val="0.59210970011511277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Q2'!$O$81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Q2'!$N$82:$N$99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Q2'!$O$82:$O$99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B-4FEE-9D9B-B12E135AC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5119616"/>
        <c:axId val="95121408"/>
      </c:barChart>
      <c:catAx>
        <c:axId val="95119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5121408"/>
        <c:crosses val="autoZero"/>
        <c:auto val="1"/>
        <c:lblAlgn val="ctr"/>
        <c:lblOffset val="100"/>
        <c:noMultiLvlLbl val="0"/>
      </c:catAx>
      <c:valAx>
        <c:axId val="9512140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95119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Centre range of DNA (%) -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Q2'!$C$107:$J$107</c:f>
              <c:numCache>
                <c:formatCode>0%</c:formatCode>
                <c:ptCount val="8"/>
                <c:pt idx="0">
                  <c:v>0.14000000000000001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7E5-4D6A-A27D-C21348F7A43D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Q2'!$C$108:$J$108</c:f>
              <c:numCache>
                <c:formatCode>0%</c:formatCode>
                <c:ptCount val="8"/>
                <c:pt idx="0">
                  <c:v>0.255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E5-4D6A-A27D-C21348F7A43D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Q2'!$C$109:$J$109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7E5-4D6A-A27D-C21348F7A43D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Q2'!$C$110:$J$110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7E5-4D6A-A27D-C21348F7A43D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Q2'!$C$111:$J$111</c:f>
              <c:numCache>
                <c:formatCode>0%</c:formatCode>
                <c:ptCount val="8"/>
                <c:pt idx="0">
                  <c:v>0.17</c:v>
                </c:pt>
                <c:pt idx="1">
                  <c:v>0.17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7E5-4D6A-A27D-C21348F7A43D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Q2'!$C$112:$J$112</c:f>
              <c:numCache>
                <c:formatCode>0%</c:formatCode>
                <c:ptCount val="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7E5-4D6A-A27D-C21348F7A43D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Q2'!$C$113:$J$113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7E5-4D6A-A27D-C21348F7A43D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Q2'!$C$114:$J$114</c:f>
              <c:numCache>
                <c:formatCode>0%</c:formatCode>
                <c:ptCount val="8"/>
                <c:pt idx="0">
                  <c:v>0</c:v>
                </c:pt>
                <c:pt idx="1">
                  <c:v>7.0000000000000007E-2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F7E5-4D6A-A27D-C21348F7A43D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Q2'!$C$115:$J$115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F7E5-4D6A-A27D-C21348F7A43D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Q2'!$C$116:$J$116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F7E5-4D6A-A27D-C21348F7A43D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Q2'!$C$117:$J$117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F7E5-4D6A-A27D-C21348F7A43D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Q2'!$C$118:$J$118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F7E5-4D6A-A27D-C21348F7A43D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Q2'!$C$119:$J$119</c:f>
              <c:numCache>
                <c:formatCode>0%</c:formatCode>
                <c:ptCount val="8"/>
                <c:pt idx="0">
                  <c:v>0</c:v>
                </c:pt>
                <c:pt idx="1">
                  <c:v>0.08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F7E5-4D6A-A27D-C21348F7A43D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Q2'!$C$120:$J$120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F7E5-4D6A-A27D-C21348F7A43D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Q2'!$C$121:$J$121</c:f>
              <c:numCache>
                <c:formatCode>0%</c:formatCode>
                <c:ptCount val="8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F7E5-4D6A-A27D-C21348F7A43D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Q2'!$C$122:$J$122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F7E5-4D6A-A27D-C21348F7A43D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Q2'!$C$123:$J$123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F7E5-4D6A-A27D-C21348F7A43D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Q2'!$C$124:$J$124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F7E5-4D6A-A27D-C21348F7A43D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Q2'!$C$125:$J$125</c:f>
              <c:numCache>
                <c:formatCode>0%</c:formatCode>
                <c:ptCount val="8"/>
                <c:pt idx="0">
                  <c:v>0.14000000000000001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F7E5-4D6A-A27D-C21348F7A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7C2855"/>
              </a:solidFill>
            </c:spPr>
          </c:downBars>
        </c:upDownBars>
        <c:axId val="95234688"/>
        <c:axId val="95252864"/>
      </c:stockChart>
      <c:catAx>
        <c:axId val="9523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252864"/>
        <c:crosses val="autoZero"/>
        <c:auto val="1"/>
        <c:lblAlgn val="ctr"/>
        <c:lblOffset val="100"/>
        <c:noMultiLvlLbl val="0"/>
      </c:catAx>
      <c:valAx>
        <c:axId val="9525286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95234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Centre range of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Q2'!$C$129:$J$129</c:f>
              <c:numCache>
                <c:formatCode>0%</c:formatCode>
                <c:ptCount val="8"/>
                <c:pt idx="0">
                  <c:v>5.8999999999999997E-2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F4B-4B0C-A68D-C8D3CD8FE90E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Q2'!$C$130:$J$130</c:f>
              <c:numCache>
                <c:formatCode>0%</c:formatCode>
                <c:ptCount val="8"/>
                <c:pt idx="0">
                  <c:v>0.15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4B-4B0C-A68D-C8D3CD8FE90E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Q2'!$C$131:$J$131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F4B-4B0C-A68D-C8D3CD8FE90E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Q2'!$C$132:$J$132</c:f>
              <c:numCache>
                <c:formatCode>0%</c:formatCode>
                <c:ptCount val="8"/>
                <c:pt idx="0">
                  <c:v>5.8000000000000003E-2</c:v>
                </c:pt>
                <c:pt idx="1">
                  <c:v>0.06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F4B-4B0C-A68D-C8D3CD8FE90E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Q2'!$C$133:$J$133</c:f>
              <c:numCache>
                <c:formatCode>0%</c:formatCode>
                <c:ptCount val="8"/>
                <c:pt idx="0">
                  <c:v>0.13</c:v>
                </c:pt>
                <c:pt idx="1">
                  <c:v>7.0000000000000007E-2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F4B-4B0C-A68D-C8D3CD8FE90E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Q2'!$C$134:$J$134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F4B-4B0C-A68D-C8D3CD8FE90E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Q2'!$C$135:$J$135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F4B-4B0C-A68D-C8D3CD8FE90E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Q2'!$C$136:$J$136</c:f>
              <c:numCache>
                <c:formatCode>0%</c:formatCode>
                <c:ptCount val="8"/>
                <c:pt idx="0">
                  <c:v>5.1999999999999998E-2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F4B-4B0C-A68D-C8D3CD8FE90E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Q2'!$C$137:$J$137</c:f>
              <c:numCache>
                <c:formatCode>0%</c:formatCode>
                <c:ptCount val="8"/>
                <c:pt idx="0">
                  <c:v>8.3000000000000004E-2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F4B-4B0C-A68D-C8D3CD8FE90E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Q2'!$C$138:$J$138</c:f>
              <c:numCache>
                <c:formatCode>0%</c:formatCode>
                <c:ptCount val="8"/>
                <c:pt idx="0">
                  <c:v>2.9000000000000001E-2</c:v>
                </c:pt>
                <c:pt idx="1">
                  <c:v>1.6E-2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DF4B-4B0C-A68D-C8D3CD8FE90E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Q2'!$C$139:$J$139</c:f>
              <c:numCache>
                <c:formatCode>0%</c:formatCode>
                <c:ptCount val="8"/>
                <c:pt idx="0">
                  <c:v>6.3399999999999998E-2</c:v>
                </c:pt>
                <c:pt idx="1">
                  <c:v>5.74E-2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DF4B-4B0C-A68D-C8D3CD8FE90E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Q2'!$C$140:$J$140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DF4B-4B0C-A68D-C8D3CD8FE90E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Q2'!$C$141:$J$141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DF4B-4B0C-A68D-C8D3CD8FE90E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Q2'!$C$142:$J$142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DF4B-4B0C-A68D-C8D3CD8FE90E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Q2'!$C$143:$J$143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DF4B-4B0C-A68D-C8D3CD8FE90E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Q2'!$C$144:$J$144</c:f>
              <c:numCache>
                <c:formatCode>0%</c:formatCode>
                <c:ptCount val="8"/>
                <c:pt idx="0">
                  <c:v>0.3095</c:v>
                </c:pt>
                <c:pt idx="1">
                  <c:v>0.06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DF4B-4B0C-A68D-C8D3CD8FE90E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Q2'!$C$145:$J$145</c:f>
              <c:numCache>
                <c:formatCode>0%</c:formatCode>
                <c:ptCount val="8"/>
                <c:pt idx="0">
                  <c:v>0.20369999999999999</c:v>
                </c:pt>
                <c:pt idx="1">
                  <c:v>4.65E-2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DF4B-4B0C-A68D-C8D3CD8FE90E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Q2'!$C$146:$J$146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DF4B-4B0C-A68D-C8D3CD8FE90E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Q2'!$C$147:$J$147</c:f>
              <c:numCache>
                <c:formatCode>0%</c:formatCode>
                <c:ptCount val="8"/>
                <c:pt idx="0">
                  <c:v>0.11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DF4B-4B0C-A68D-C8D3CD8FE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C2307C"/>
              </a:solidFill>
            </c:spPr>
          </c:downBars>
        </c:upDownBars>
        <c:axId val="95329280"/>
        <c:axId val="95343360"/>
      </c:stockChart>
      <c:catAx>
        <c:axId val="95329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343360"/>
        <c:crosses val="autoZero"/>
        <c:auto val="1"/>
        <c:lblAlgn val="ctr"/>
        <c:lblOffset val="100"/>
        <c:noMultiLvlLbl val="0"/>
      </c:catAx>
      <c:valAx>
        <c:axId val="953433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5329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9411341611144759"/>
          <c:y val="0.1026178010471204"/>
          <c:w val="0.47575042903290943"/>
          <c:h val="0.7961633068117793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Q3'!$B$10:$B$27</c:f>
              <c:strCache>
                <c:ptCount val="18"/>
                <c:pt idx="0">
                  <c:v>Barnstaple, North Devon District Hospital</c:v>
                </c:pt>
                <c:pt idx="1">
                  <c:v>Swindon, Great Weston Hospital</c:v>
                </c:pt>
                <c:pt idx="2">
                  <c:v>Taunton, Musgrove Park Hospital </c:v>
                </c:pt>
                <c:pt idx="3">
                  <c:v>Torquay, Torbay District General Hospital </c:v>
                </c:pt>
                <c:pt idx="4">
                  <c:v>Truro, Royal Cornwall Hospital</c:v>
                </c:pt>
                <c:pt idx="5">
                  <c:v>Abergavenny, Nevill Hall Hospital</c:v>
                </c:pt>
                <c:pt idx="6">
                  <c:v>Haverford West, Withybush Hospital </c:v>
                </c:pt>
                <c:pt idx="7">
                  <c:v>Llantrisant, Royal Glamorgan Hospital </c:v>
                </c:pt>
                <c:pt idx="8">
                  <c:v>Merthyr Tydfil, Prince Charles Hospital</c:v>
                </c:pt>
                <c:pt idx="9">
                  <c:v>Newport, Royal Gwent Hospital </c:v>
                </c:pt>
                <c:pt idx="10">
                  <c:v>Swansea, Singleton Hospital </c:v>
                </c:pt>
                <c:pt idx="11">
                  <c:v>Cardiff, University Hospital of Wales</c:v>
                </c:pt>
                <c:pt idx="12">
                  <c:v>Bristol, Bristol Heart Institute</c:v>
                </c:pt>
                <c:pt idx="13">
                  <c:v>Plymouth, Derriford Hospital</c:v>
                </c:pt>
                <c:pt idx="14">
                  <c:v>Bridgend, Princess of Wales Hospital</c:v>
                </c:pt>
                <c:pt idx="15">
                  <c:v>Carmarthen, Glangwilli General Hospital </c:v>
                </c:pt>
                <c:pt idx="16">
                  <c:v>Gloucester, Gloucestershire Hospitals</c:v>
                </c:pt>
                <c:pt idx="17">
                  <c:v>Exeter, Royal Devon and Exeter Hospital</c:v>
                </c:pt>
              </c:strCache>
            </c:strRef>
          </c:cat>
          <c:val>
            <c:numRef>
              <c:f>'Graph data Q3'!$C$10:$C$27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F9-4A5E-8CDD-03E67B56A60C}"/>
            </c:ext>
          </c:extLst>
        </c:ser>
        <c:ser>
          <c:idx val="1"/>
          <c:order val="1"/>
          <c:tx>
            <c:strRef>
              <c:f>'Graph data Q3'!$D$9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Q3'!$B$10:$B$27</c:f>
              <c:strCache>
                <c:ptCount val="18"/>
                <c:pt idx="0">
                  <c:v>Barnstaple, North Devon District Hospital</c:v>
                </c:pt>
                <c:pt idx="1">
                  <c:v>Swindon, Great Weston Hospital</c:v>
                </c:pt>
                <c:pt idx="2">
                  <c:v>Taunton, Musgrove Park Hospital </c:v>
                </c:pt>
                <c:pt idx="3">
                  <c:v>Torquay, Torbay District General Hospital </c:v>
                </c:pt>
                <c:pt idx="4">
                  <c:v>Truro, Royal Cornwall Hospital</c:v>
                </c:pt>
                <c:pt idx="5">
                  <c:v>Abergavenny, Nevill Hall Hospital</c:v>
                </c:pt>
                <c:pt idx="6">
                  <c:v>Haverford West, Withybush Hospital </c:v>
                </c:pt>
                <c:pt idx="7">
                  <c:v>Llantrisant, Royal Glamorgan Hospital </c:v>
                </c:pt>
                <c:pt idx="8">
                  <c:v>Merthyr Tydfil, Prince Charles Hospital</c:v>
                </c:pt>
                <c:pt idx="9">
                  <c:v>Newport, Royal Gwent Hospital </c:v>
                </c:pt>
                <c:pt idx="10">
                  <c:v>Swansea, Singleton Hospital </c:v>
                </c:pt>
                <c:pt idx="11">
                  <c:v>Cardiff, University Hospital of Wales</c:v>
                </c:pt>
                <c:pt idx="12">
                  <c:v>Bristol, Bristol Heart Institute</c:v>
                </c:pt>
                <c:pt idx="13">
                  <c:v>Plymouth, Derriford Hospital</c:v>
                </c:pt>
                <c:pt idx="14">
                  <c:v>Bridgend, Princess of Wales Hospital</c:v>
                </c:pt>
                <c:pt idx="15">
                  <c:v>Carmarthen, Glangwilli General Hospital </c:v>
                </c:pt>
                <c:pt idx="16">
                  <c:v>Gloucester, Gloucestershire Hospitals</c:v>
                </c:pt>
                <c:pt idx="17">
                  <c:v>Exeter, Royal Devon and Exeter Hospital</c:v>
                </c:pt>
              </c:strCache>
            </c:strRef>
          </c:cat>
          <c:val>
            <c:numRef>
              <c:f>'Graph data Q3'!$D$10:$D$27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1F9-4A5E-8CDD-03E67B56A6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overlap val="100"/>
        <c:axId val="95611520"/>
        <c:axId val="95621504"/>
      </c:barChart>
      <c:catAx>
        <c:axId val="95611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5621504"/>
        <c:crosses val="autoZero"/>
        <c:auto val="1"/>
        <c:lblAlgn val="ctr"/>
        <c:lblOffset val="100"/>
        <c:noMultiLvlLbl val="0"/>
      </c:catAx>
      <c:valAx>
        <c:axId val="95621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611520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3452575117902135"/>
          <c:h val="0.16756721865463023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4035236137727426"/>
          <c:y val="9.9829421073910379E-2"/>
          <c:w val="0.64512192497676923"/>
          <c:h val="0.8326725916230113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Q3'!$I$9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74-46AA-8FAF-D7E3217357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Q3'!$H$10:$H$28</c:f>
              <c:strCache>
                <c:ptCount val="19"/>
                <c:pt idx="0">
                  <c:v>Barnstaple, North Devon District Hospital </c:v>
                </c:pt>
                <c:pt idx="1">
                  <c:v>Exeter, Royal Devon and Exeter Hospital </c:v>
                </c:pt>
                <c:pt idx="2">
                  <c:v>Gloucester, Gloucestershire Hospitals </c:v>
                </c:pt>
                <c:pt idx="3">
                  <c:v>Plymouth, Derriford Hospital </c:v>
                </c:pt>
                <c:pt idx="4">
                  <c:v>Abergavenny, Nevill Hall Hospital</c:v>
                </c:pt>
                <c:pt idx="5">
                  <c:v>Bridgend, Princess of Wales Hospital</c:v>
                </c:pt>
                <c:pt idx="6">
                  <c:v>Newport, Royal Gwent Hospital </c:v>
                </c:pt>
                <c:pt idx="7">
                  <c:v>Swansea, Singleton Hospital</c:v>
                </c:pt>
                <c:pt idx="8">
                  <c:v>Swindon, Great Weston Hospital </c:v>
                </c:pt>
                <c:pt idx="9">
                  <c:v>Truro, Royal Cornwall Hospital </c:v>
                </c:pt>
                <c:pt idx="10">
                  <c:v>Torquay, Torbay General District Hospital </c:v>
                </c:pt>
                <c:pt idx="11">
                  <c:v>Cardiff, Noah’s Ark Children’s Hospital</c:v>
                </c:pt>
                <c:pt idx="12">
                  <c:v>Llantrisant, Royal Glamorgan Hospital </c:v>
                </c:pt>
                <c:pt idx="13">
                  <c:v>Taunton, Musgrove Park Hospital </c:v>
                </c:pt>
                <c:pt idx="14">
                  <c:v>Bath, Royal United Hospital </c:v>
                </c:pt>
                <c:pt idx="15">
                  <c:v>Merthyr Tydfil, Prince Charles Hospital</c:v>
                </c:pt>
                <c:pt idx="16">
                  <c:v>Bristol, Bristol Royal Hospital for Children </c:v>
                </c:pt>
                <c:pt idx="17">
                  <c:v>Haverfordwest, Withybush Hospital </c:v>
                </c:pt>
                <c:pt idx="18">
                  <c:v>Carmarthen, Glangwilli General Hospital </c:v>
                </c:pt>
              </c:strCache>
            </c:strRef>
          </c:cat>
          <c:val>
            <c:numRef>
              <c:f>'Graph data Q3'!$I$10:$I$28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74-46AA-8FAF-D7E321735730}"/>
            </c:ext>
          </c:extLst>
        </c:ser>
        <c:ser>
          <c:idx val="1"/>
          <c:order val="1"/>
          <c:tx>
            <c:strRef>
              <c:f>'Graph data Q3'!$J$9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Q3'!$H$10:$H$28</c:f>
              <c:strCache>
                <c:ptCount val="19"/>
                <c:pt idx="0">
                  <c:v>Barnstaple, North Devon District Hospital </c:v>
                </c:pt>
                <c:pt idx="1">
                  <c:v>Exeter, Royal Devon and Exeter Hospital </c:v>
                </c:pt>
                <c:pt idx="2">
                  <c:v>Gloucester, Gloucestershire Hospitals </c:v>
                </c:pt>
                <c:pt idx="3">
                  <c:v>Plymouth, Derriford Hospital </c:v>
                </c:pt>
                <c:pt idx="4">
                  <c:v>Abergavenny, Nevill Hall Hospital</c:v>
                </c:pt>
                <c:pt idx="5">
                  <c:v>Bridgend, Princess of Wales Hospital</c:v>
                </c:pt>
                <c:pt idx="6">
                  <c:v>Newport, Royal Gwent Hospital </c:v>
                </c:pt>
                <c:pt idx="7">
                  <c:v>Swansea, Singleton Hospital</c:v>
                </c:pt>
                <c:pt idx="8">
                  <c:v>Swindon, Great Weston Hospital </c:v>
                </c:pt>
                <c:pt idx="9">
                  <c:v>Truro, Royal Cornwall Hospital </c:v>
                </c:pt>
                <c:pt idx="10">
                  <c:v>Torquay, Torbay General District Hospital </c:v>
                </c:pt>
                <c:pt idx="11">
                  <c:v>Cardiff, Noah’s Ark Children’s Hospital</c:v>
                </c:pt>
                <c:pt idx="12">
                  <c:v>Llantrisant, Royal Glamorgan Hospital </c:v>
                </c:pt>
                <c:pt idx="13">
                  <c:v>Taunton, Musgrove Park Hospital </c:v>
                </c:pt>
                <c:pt idx="14">
                  <c:v>Bath, Royal United Hospital </c:v>
                </c:pt>
                <c:pt idx="15">
                  <c:v>Merthyr Tydfil, Prince Charles Hospital</c:v>
                </c:pt>
                <c:pt idx="16">
                  <c:v>Bristol, Bristol Royal Hospital for Children </c:v>
                </c:pt>
                <c:pt idx="17">
                  <c:v>Haverfordwest, Withybush Hospital </c:v>
                </c:pt>
                <c:pt idx="18">
                  <c:v>Carmarthen, Glangwilli General Hospital </c:v>
                </c:pt>
              </c:strCache>
            </c:strRef>
          </c:cat>
          <c:val>
            <c:numRef>
              <c:f>'Graph data Q3'!$J$10:$J$28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74-46AA-8FAF-D7E32173573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2"/>
        <c:overlap val="100"/>
        <c:axId val="95673344"/>
        <c:axId val="95691520"/>
      </c:barChart>
      <c:catAx>
        <c:axId val="956733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5691520"/>
        <c:crosses val="autoZero"/>
        <c:auto val="1"/>
        <c:lblAlgn val="ctr"/>
        <c:lblOffset val="100"/>
        <c:noMultiLvlLbl val="0"/>
      </c:catAx>
      <c:valAx>
        <c:axId val="95691520"/>
        <c:scaling>
          <c:orientation val="minMax"/>
          <c:max val="200"/>
        </c:scaling>
        <c:delete val="1"/>
        <c:axPos val="b"/>
        <c:numFmt formatCode="General" sourceLinked="1"/>
        <c:majorTickMark val="out"/>
        <c:minorTickMark val="none"/>
        <c:tickLblPos val="nextTo"/>
        <c:crossAx val="95673344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94122568223216"/>
          <c:y val="0.66617737900073459"/>
          <c:w val="0.15651941363571673"/>
          <c:h val="0.13783201150489099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25914372255855"/>
          <c:y val="8.5629762095130429E-2"/>
          <c:w val="0.72249474229146293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Q3'!$I$36:$I$53</c:f>
              <c:strCache>
                <c:ptCount val="18"/>
                <c:pt idx="0">
                  <c:v>Gloucester, Gloucestershire Hospitals</c:v>
                </c:pt>
                <c:pt idx="1">
                  <c:v>Swindon, Great Weston Hospital</c:v>
                </c:pt>
                <c:pt idx="2">
                  <c:v>Taunton, Musgrove Park Hospital </c:v>
                </c:pt>
                <c:pt idx="3">
                  <c:v>Truro, Royal Cornwall Hospital</c:v>
                </c:pt>
                <c:pt idx="4">
                  <c:v>Abergavenny, Nevill Hall Hospital</c:v>
                </c:pt>
                <c:pt idx="5">
                  <c:v>Haverford West, Withybush Hospital </c:v>
                </c:pt>
                <c:pt idx="6">
                  <c:v>Llantrisant, Royal Glamorgan Hospital </c:v>
                </c:pt>
                <c:pt idx="7">
                  <c:v>Merthyr Tydfil, Prince Charles Hospital</c:v>
                </c:pt>
                <c:pt idx="8">
                  <c:v>Swansea, Singleton Hospital </c:v>
                </c:pt>
                <c:pt idx="9">
                  <c:v>Torquay, Torbay District General Hospital </c:v>
                </c:pt>
                <c:pt idx="10">
                  <c:v>Newport, Royal Gwent Hospital </c:v>
                </c:pt>
                <c:pt idx="11">
                  <c:v>Carmarthen, Glangwilli General Hospital </c:v>
                </c:pt>
                <c:pt idx="12">
                  <c:v>Barnstaple, North Devon District Hospital</c:v>
                </c:pt>
                <c:pt idx="13">
                  <c:v>Cardiff, University Hospital of Wales</c:v>
                </c:pt>
                <c:pt idx="14">
                  <c:v>Exeter, Royal Devon and Exeter Hospital</c:v>
                </c:pt>
                <c:pt idx="15">
                  <c:v>Bridgend, Princess of Wales Hospital</c:v>
                </c:pt>
                <c:pt idx="16">
                  <c:v>Bristol, Bristol Heart Institute</c:v>
                </c:pt>
                <c:pt idx="17">
                  <c:v>Plymouth, Derriford Hospital</c:v>
                </c:pt>
              </c:strCache>
            </c:strRef>
          </c:cat>
          <c:val>
            <c:numRef>
              <c:f>'Graph data Q3'!$J$36:$J$53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F5-4DAC-B76B-047513DA4919}"/>
            </c:ext>
          </c:extLst>
        </c:ser>
        <c:ser>
          <c:idx val="1"/>
          <c:order val="1"/>
          <c:tx>
            <c:strRef>
              <c:f>'Graph data Q3'!$K$35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Q3'!$I$36:$I$53</c:f>
              <c:strCache>
                <c:ptCount val="18"/>
                <c:pt idx="0">
                  <c:v>Gloucester, Gloucestershire Hospitals</c:v>
                </c:pt>
                <c:pt idx="1">
                  <c:v>Swindon, Great Weston Hospital</c:v>
                </c:pt>
                <c:pt idx="2">
                  <c:v>Taunton, Musgrove Park Hospital </c:v>
                </c:pt>
                <c:pt idx="3">
                  <c:v>Truro, Royal Cornwall Hospital</c:v>
                </c:pt>
                <c:pt idx="4">
                  <c:v>Abergavenny, Nevill Hall Hospital</c:v>
                </c:pt>
                <c:pt idx="5">
                  <c:v>Haverford West, Withybush Hospital </c:v>
                </c:pt>
                <c:pt idx="6">
                  <c:v>Llantrisant, Royal Glamorgan Hospital </c:v>
                </c:pt>
                <c:pt idx="7">
                  <c:v>Merthyr Tydfil, Prince Charles Hospital</c:v>
                </c:pt>
                <c:pt idx="8">
                  <c:v>Swansea, Singleton Hospital </c:v>
                </c:pt>
                <c:pt idx="9">
                  <c:v>Torquay, Torbay District General Hospital </c:v>
                </c:pt>
                <c:pt idx="10">
                  <c:v>Newport, Royal Gwent Hospital </c:v>
                </c:pt>
                <c:pt idx="11">
                  <c:v>Carmarthen, Glangwilli General Hospital </c:v>
                </c:pt>
                <c:pt idx="12">
                  <c:v>Barnstaple, North Devon District Hospital</c:v>
                </c:pt>
                <c:pt idx="13">
                  <c:v>Cardiff, University Hospital of Wales</c:v>
                </c:pt>
                <c:pt idx="14">
                  <c:v>Exeter, Royal Devon and Exeter Hospital</c:v>
                </c:pt>
                <c:pt idx="15">
                  <c:v>Bridgend, Princess of Wales Hospital</c:v>
                </c:pt>
                <c:pt idx="16">
                  <c:v>Bristol, Bristol Heart Institute</c:v>
                </c:pt>
                <c:pt idx="17">
                  <c:v>Plymouth, Derriford Hospital</c:v>
                </c:pt>
              </c:strCache>
            </c:strRef>
          </c:cat>
          <c:val>
            <c:numRef>
              <c:f>'Graph data Q3'!$K$36:$K$53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AF5-4DAC-B76B-047513DA4919}"/>
            </c:ext>
          </c:extLst>
        </c:ser>
        <c:ser>
          <c:idx val="2"/>
          <c:order val="2"/>
          <c:tx>
            <c:strRef>
              <c:f>'Graph data Q3'!$L$35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Q3'!$I$36:$I$53</c:f>
              <c:strCache>
                <c:ptCount val="18"/>
                <c:pt idx="0">
                  <c:v>Gloucester, Gloucestershire Hospitals</c:v>
                </c:pt>
                <c:pt idx="1">
                  <c:v>Swindon, Great Weston Hospital</c:v>
                </c:pt>
                <c:pt idx="2">
                  <c:v>Taunton, Musgrove Park Hospital </c:v>
                </c:pt>
                <c:pt idx="3">
                  <c:v>Truro, Royal Cornwall Hospital</c:v>
                </c:pt>
                <c:pt idx="4">
                  <c:v>Abergavenny, Nevill Hall Hospital</c:v>
                </c:pt>
                <c:pt idx="5">
                  <c:v>Haverford West, Withybush Hospital </c:v>
                </c:pt>
                <c:pt idx="6">
                  <c:v>Llantrisant, Royal Glamorgan Hospital </c:v>
                </c:pt>
                <c:pt idx="7">
                  <c:v>Merthyr Tydfil, Prince Charles Hospital</c:v>
                </c:pt>
                <c:pt idx="8">
                  <c:v>Swansea, Singleton Hospital </c:v>
                </c:pt>
                <c:pt idx="9">
                  <c:v>Torquay, Torbay District General Hospital </c:v>
                </c:pt>
                <c:pt idx="10">
                  <c:v>Newport, Royal Gwent Hospital </c:v>
                </c:pt>
                <c:pt idx="11">
                  <c:v>Carmarthen, Glangwilli General Hospital </c:v>
                </c:pt>
                <c:pt idx="12">
                  <c:v>Barnstaple, North Devon District Hospital</c:v>
                </c:pt>
                <c:pt idx="13">
                  <c:v>Cardiff, University Hospital of Wales</c:v>
                </c:pt>
                <c:pt idx="14">
                  <c:v>Exeter, Royal Devon and Exeter Hospital</c:v>
                </c:pt>
                <c:pt idx="15">
                  <c:v>Bridgend, Princess of Wales Hospital</c:v>
                </c:pt>
                <c:pt idx="16">
                  <c:v>Bristol, Bristol Heart Institute</c:v>
                </c:pt>
                <c:pt idx="17">
                  <c:v>Plymouth, Derriford Hospital</c:v>
                </c:pt>
              </c:strCache>
            </c:strRef>
          </c:cat>
          <c:val>
            <c:numRef>
              <c:f>'Graph data Q3'!$L$36:$L$53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AF5-4DAC-B76B-047513DA491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95748864"/>
        <c:axId val="95750400"/>
      </c:barChart>
      <c:catAx>
        <c:axId val="95748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5750400"/>
        <c:crosses val="autoZero"/>
        <c:auto val="1"/>
        <c:lblAlgn val="ctr"/>
        <c:lblOffset val="100"/>
        <c:noMultiLvlLbl val="0"/>
      </c:catAx>
      <c:valAx>
        <c:axId val="95750400"/>
        <c:scaling>
          <c:orientation val="minMax"/>
          <c:max val="4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95748864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0454082379447609"/>
          <c:y val="0.1162411796369828"/>
          <c:w val="6.9395017793594319E-2"/>
          <c:h val="0.28941398780633376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85217989065338"/>
          <c:y val="0.10300653246618995"/>
          <c:w val="0.74587178196492032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Gloucester, Gloucestershire Hospitals</c:v>
                </c:pt>
                <c:pt idx="3">
                  <c:v>Plymouth, Derriford Hospital</c:v>
                </c:pt>
                <c:pt idx="4">
                  <c:v>Swindon, Great Weston Hospital</c:v>
                </c:pt>
                <c:pt idx="5">
                  <c:v>Taunton, Musgrove Park Hospital </c:v>
                </c:pt>
                <c:pt idx="6">
                  <c:v>Torquay, Torbay District General Hospital </c:v>
                </c:pt>
                <c:pt idx="7">
                  <c:v>Truro, Royal Cornwall Hospital</c:v>
                </c:pt>
                <c:pt idx="8">
                  <c:v>Abergavenny, Nevill Hall Hospital</c:v>
                </c:pt>
                <c:pt idx="9">
                  <c:v>Bridgend, Princess of Wales Hospital</c:v>
                </c:pt>
                <c:pt idx="10">
                  <c:v>Carmarthen, Glangwilli General Hospital </c:v>
                </c:pt>
                <c:pt idx="11">
                  <c:v>Haverford West, Withybush Hospital </c:v>
                </c:pt>
                <c:pt idx="12">
                  <c:v>Llantrisant, Royal Glamorgan Hospital </c:v>
                </c:pt>
                <c:pt idx="13">
                  <c:v>Merthyr Tydfil, Prince Charles Hospital</c:v>
                </c:pt>
                <c:pt idx="14">
                  <c:v>Barnstaple, North Devon District Hospital</c:v>
                </c:pt>
                <c:pt idx="15">
                  <c:v>Newport, Royal Gwent Hospital </c:v>
                </c:pt>
                <c:pt idx="16">
                  <c:v>Exeter, Royal Devon and Exeter Hospital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Q3'!$J$58:$J$75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B2-4CAF-A159-4F094441FEF7}"/>
            </c:ext>
          </c:extLst>
        </c:ser>
        <c:ser>
          <c:idx val="1"/>
          <c:order val="1"/>
          <c:tx>
            <c:strRef>
              <c:f>'Graph data Q3'!$K$57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Gloucester, Gloucestershire Hospitals</c:v>
                </c:pt>
                <c:pt idx="3">
                  <c:v>Plymouth, Derriford Hospital</c:v>
                </c:pt>
                <c:pt idx="4">
                  <c:v>Swindon, Great Weston Hospital</c:v>
                </c:pt>
                <c:pt idx="5">
                  <c:v>Taunton, Musgrove Park Hospital </c:v>
                </c:pt>
                <c:pt idx="6">
                  <c:v>Torquay, Torbay District General Hospital </c:v>
                </c:pt>
                <c:pt idx="7">
                  <c:v>Truro, Royal Cornwall Hospital</c:v>
                </c:pt>
                <c:pt idx="8">
                  <c:v>Abergavenny, Nevill Hall Hospital</c:v>
                </c:pt>
                <c:pt idx="9">
                  <c:v>Bridgend, Princess of Wales Hospital</c:v>
                </c:pt>
                <c:pt idx="10">
                  <c:v>Carmarthen, Glangwilli General Hospital </c:v>
                </c:pt>
                <c:pt idx="11">
                  <c:v>Haverford West, Withybush Hospital </c:v>
                </c:pt>
                <c:pt idx="12">
                  <c:v>Llantrisant, Royal Glamorgan Hospital </c:v>
                </c:pt>
                <c:pt idx="13">
                  <c:v>Merthyr Tydfil, Prince Charles Hospital</c:v>
                </c:pt>
                <c:pt idx="14">
                  <c:v>Barnstaple, North Devon District Hospital</c:v>
                </c:pt>
                <c:pt idx="15">
                  <c:v>Newport, Royal Gwent Hospital </c:v>
                </c:pt>
                <c:pt idx="16">
                  <c:v>Exeter, Royal Devon and Exeter Hospital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Q3'!$K$58:$K$75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B2-4CAF-A159-4F094441FEF7}"/>
            </c:ext>
          </c:extLst>
        </c:ser>
        <c:ser>
          <c:idx val="2"/>
          <c:order val="2"/>
          <c:tx>
            <c:strRef>
              <c:f>'Graph data Q3'!$L$57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Gloucester, Gloucestershire Hospitals</c:v>
                </c:pt>
                <c:pt idx="3">
                  <c:v>Plymouth, Derriford Hospital</c:v>
                </c:pt>
                <c:pt idx="4">
                  <c:v>Swindon, Great Weston Hospital</c:v>
                </c:pt>
                <c:pt idx="5">
                  <c:v>Taunton, Musgrove Park Hospital </c:v>
                </c:pt>
                <c:pt idx="6">
                  <c:v>Torquay, Torbay District General Hospital </c:v>
                </c:pt>
                <c:pt idx="7">
                  <c:v>Truro, Royal Cornwall Hospital</c:v>
                </c:pt>
                <c:pt idx="8">
                  <c:v>Abergavenny, Nevill Hall Hospital</c:v>
                </c:pt>
                <c:pt idx="9">
                  <c:v>Bridgend, Princess of Wales Hospital</c:v>
                </c:pt>
                <c:pt idx="10">
                  <c:v>Carmarthen, Glangwilli General Hospital </c:v>
                </c:pt>
                <c:pt idx="11">
                  <c:v>Haverford West, Withybush Hospital </c:v>
                </c:pt>
                <c:pt idx="12">
                  <c:v>Llantrisant, Royal Glamorgan Hospital </c:v>
                </c:pt>
                <c:pt idx="13">
                  <c:v>Merthyr Tydfil, Prince Charles Hospital</c:v>
                </c:pt>
                <c:pt idx="14">
                  <c:v>Barnstaple, North Devon District Hospital</c:v>
                </c:pt>
                <c:pt idx="15">
                  <c:v>Newport, Royal Gwent Hospital </c:v>
                </c:pt>
                <c:pt idx="16">
                  <c:v>Exeter, Royal Devon and Exeter Hospital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Q3'!$L$58:$L$75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4B2-4CAF-A159-4F094441FEF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95811840"/>
        <c:axId val="95846400"/>
      </c:barChart>
      <c:catAx>
        <c:axId val="95811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5846400"/>
        <c:crosses val="autoZero"/>
        <c:auto val="1"/>
        <c:lblAlgn val="ctr"/>
        <c:lblOffset val="100"/>
        <c:noMultiLvlLbl val="0"/>
      </c:catAx>
      <c:valAx>
        <c:axId val="95846400"/>
        <c:scaling>
          <c:orientation val="minMax"/>
          <c:max val="3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95811840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91167799055941845"/>
          <c:y val="9.662062733961535E-2"/>
          <c:w val="7.0889846047444902E-2"/>
          <c:h val="0.2846044429437312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28679248444554"/>
          <c:y val="0.10895280812244794"/>
          <c:w val="0.83214959616197959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Q3'!$B$36:$B$54</c:f>
              <c:strCache>
                <c:ptCount val="19"/>
                <c:pt idx="0">
                  <c:v>Barnstaple, North Devon District Hospital </c:v>
                </c:pt>
                <c:pt idx="1">
                  <c:v>Gloucester, Gloucestershire Hospitals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Truro, Royal Cornwall Hospital </c:v>
                </c:pt>
                <c:pt idx="6">
                  <c:v>Abergavenny, Nevill Hall Hospital</c:v>
                </c:pt>
                <c:pt idx="7">
                  <c:v>Bridgend, Princess of Wales Hospital</c:v>
                </c:pt>
                <c:pt idx="8">
                  <c:v>Newport, Royal Gwent Hospital </c:v>
                </c:pt>
                <c:pt idx="9">
                  <c:v>Swansea, Singleton Hospital</c:v>
                </c:pt>
                <c:pt idx="10">
                  <c:v>Bath, Royal United Hospital </c:v>
                </c:pt>
                <c:pt idx="11">
                  <c:v>Haverfordwest, Withybush Hospital </c:v>
                </c:pt>
                <c:pt idx="12">
                  <c:v>Llantrisant, Royal Glamorgan Hospital </c:v>
                </c:pt>
                <c:pt idx="13">
                  <c:v>Merthyr Tydfil, Prince Charles Hospital</c:v>
                </c:pt>
                <c:pt idx="14">
                  <c:v>Carmarthen, Glangwilli General Hospital </c:v>
                </c:pt>
                <c:pt idx="15">
                  <c:v>Taunton, Musgrove Park Hospital </c:v>
                </c:pt>
                <c:pt idx="16">
                  <c:v>Exeter, Royal Devon and Exeter Hospital </c:v>
                </c:pt>
                <c:pt idx="17">
                  <c:v>Cardiff, Noah’s Ark Children’s Hospital</c:v>
                </c:pt>
                <c:pt idx="18">
                  <c:v>Bristol, Bristol Royal Hospital for Children </c:v>
                </c:pt>
              </c:strCache>
            </c:strRef>
          </c:cat>
          <c:val>
            <c:numRef>
              <c:f>'Graph data Q3'!$C$36:$C$54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7F-43DE-93B3-A1ED6E0A86B0}"/>
            </c:ext>
          </c:extLst>
        </c:ser>
        <c:ser>
          <c:idx val="1"/>
          <c:order val="1"/>
          <c:tx>
            <c:strRef>
              <c:f>'Graph data Q3'!$D$35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Q3'!$B$36:$B$54</c:f>
              <c:strCache>
                <c:ptCount val="19"/>
                <c:pt idx="0">
                  <c:v>Barnstaple, North Devon District Hospital </c:v>
                </c:pt>
                <c:pt idx="1">
                  <c:v>Gloucester, Gloucestershire Hospitals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Truro, Royal Cornwall Hospital </c:v>
                </c:pt>
                <c:pt idx="6">
                  <c:v>Abergavenny, Nevill Hall Hospital</c:v>
                </c:pt>
                <c:pt idx="7">
                  <c:v>Bridgend, Princess of Wales Hospital</c:v>
                </c:pt>
                <c:pt idx="8">
                  <c:v>Newport, Royal Gwent Hospital </c:v>
                </c:pt>
                <c:pt idx="9">
                  <c:v>Swansea, Singleton Hospital</c:v>
                </c:pt>
                <c:pt idx="10">
                  <c:v>Bath, Royal United Hospital </c:v>
                </c:pt>
                <c:pt idx="11">
                  <c:v>Haverfordwest, Withybush Hospital </c:v>
                </c:pt>
                <c:pt idx="12">
                  <c:v>Llantrisant, Royal Glamorgan Hospital </c:v>
                </c:pt>
                <c:pt idx="13">
                  <c:v>Merthyr Tydfil, Prince Charles Hospital</c:v>
                </c:pt>
                <c:pt idx="14">
                  <c:v>Carmarthen, Glangwilli General Hospital </c:v>
                </c:pt>
                <c:pt idx="15">
                  <c:v>Taunton, Musgrove Park Hospital </c:v>
                </c:pt>
                <c:pt idx="16">
                  <c:v>Exeter, Royal Devon and Exeter Hospital </c:v>
                </c:pt>
                <c:pt idx="17">
                  <c:v>Cardiff, Noah’s Ark Children’s Hospital</c:v>
                </c:pt>
                <c:pt idx="18">
                  <c:v>Bristol, Bristol Royal Hospital for Children </c:v>
                </c:pt>
              </c:strCache>
            </c:strRef>
          </c:cat>
          <c:val>
            <c:numRef>
              <c:f>'Graph data Q3'!$D$36:$D$54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D7F-43DE-93B3-A1ED6E0A86B0}"/>
            </c:ext>
          </c:extLst>
        </c:ser>
        <c:ser>
          <c:idx val="2"/>
          <c:order val="2"/>
          <c:tx>
            <c:strRef>
              <c:f>'Graph data Q3'!$E$35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Q3'!$B$36:$B$54</c:f>
              <c:strCache>
                <c:ptCount val="19"/>
                <c:pt idx="0">
                  <c:v>Barnstaple, North Devon District Hospital </c:v>
                </c:pt>
                <c:pt idx="1">
                  <c:v>Gloucester, Gloucestershire Hospitals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Truro, Royal Cornwall Hospital </c:v>
                </c:pt>
                <c:pt idx="6">
                  <c:v>Abergavenny, Nevill Hall Hospital</c:v>
                </c:pt>
                <c:pt idx="7">
                  <c:v>Bridgend, Princess of Wales Hospital</c:v>
                </c:pt>
                <c:pt idx="8">
                  <c:v>Newport, Royal Gwent Hospital </c:v>
                </c:pt>
                <c:pt idx="9">
                  <c:v>Swansea, Singleton Hospital</c:v>
                </c:pt>
                <c:pt idx="10">
                  <c:v>Bath, Royal United Hospital </c:v>
                </c:pt>
                <c:pt idx="11">
                  <c:v>Haverfordwest, Withybush Hospital </c:v>
                </c:pt>
                <c:pt idx="12">
                  <c:v>Llantrisant, Royal Glamorgan Hospital </c:v>
                </c:pt>
                <c:pt idx="13">
                  <c:v>Merthyr Tydfil, Prince Charles Hospital</c:v>
                </c:pt>
                <c:pt idx="14">
                  <c:v>Carmarthen, Glangwilli General Hospital </c:v>
                </c:pt>
                <c:pt idx="15">
                  <c:v>Taunton, Musgrove Park Hospital </c:v>
                </c:pt>
                <c:pt idx="16">
                  <c:v>Exeter, Royal Devon and Exeter Hospital </c:v>
                </c:pt>
                <c:pt idx="17">
                  <c:v>Cardiff, Noah’s Ark Children’s Hospital</c:v>
                </c:pt>
                <c:pt idx="18">
                  <c:v>Bristol, Bristol Royal Hospital for Children </c:v>
                </c:pt>
              </c:strCache>
            </c:strRef>
          </c:cat>
          <c:val>
            <c:numRef>
              <c:f>'Graph data Q3'!$E$36:$E$54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D7F-43DE-93B3-A1ED6E0A86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96075776"/>
        <c:axId val="96077312"/>
      </c:barChart>
      <c:catAx>
        <c:axId val="96075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6077312"/>
        <c:crosses val="autoZero"/>
        <c:auto val="1"/>
        <c:lblAlgn val="ctr"/>
        <c:lblOffset val="100"/>
        <c:noMultiLvlLbl val="0"/>
      </c:catAx>
      <c:valAx>
        <c:axId val="96077312"/>
        <c:scaling>
          <c:orientation val="minMax"/>
          <c:max val="6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9607577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289648576348127"/>
          <c:y val="0.13699509783010311"/>
          <c:w val="5.4555733306182685E-2"/>
          <c:h val="0.21179725840522723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125914372255855"/>
          <c:y val="8.5629762095130429E-2"/>
          <c:w val="0.75548180763066697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Q1'!$I$36:$I$53</c:f>
              <c:strCache>
                <c:ptCount val="18"/>
                <c:pt idx="0">
                  <c:v>Barnstaple, North Devon District Hospital</c:v>
                </c:pt>
                <c:pt idx="1">
                  <c:v>Exeter, Royal Devon and Exeter Hospital</c:v>
                </c:pt>
                <c:pt idx="2">
                  <c:v>Swindon, Great Weston Hospital</c:v>
                </c:pt>
                <c:pt idx="3">
                  <c:v>Torquay, Torbay District General Hospital </c:v>
                </c:pt>
                <c:pt idx="4">
                  <c:v>Truro, Royal Cornwall Hospital</c:v>
                </c:pt>
                <c:pt idx="5">
                  <c:v>Abergavenny, Nevill Hall Hospital</c:v>
                </c:pt>
                <c:pt idx="6">
                  <c:v>Bridgend, Princess of Wales Hospital</c:v>
                </c:pt>
                <c:pt idx="7">
                  <c:v>Carmarthen, Glangwilli General Hospital </c:v>
                </c:pt>
                <c:pt idx="8">
                  <c:v>Haverford West, Withybush Hospital </c:v>
                </c:pt>
                <c:pt idx="9">
                  <c:v>Llantrisant, Royal Glamorgan Hospital </c:v>
                </c:pt>
                <c:pt idx="10">
                  <c:v>Merthyr Tydfil, Prince Charles Hospital</c:v>
                </c:pt>
                <c:pt idx="11">
                  <c:v>Swansea, Singleton Hospital </c:v>
                </c:pt>
                <c:pt idx="12">
                  <c:v>Gloucester, Gloucestershire Hospitals</c:v>
                </c:pt>
                <c:pt idx="13">
                  <c:v>Taunton, Musgrove Park Hospital </c:v>
                </c:pt>
                <c:pt idx="14">
                  <c:v>Bristol, Bristol Heart Institute</c:v>
                </c:pt>
                <c:pt idx="15">
                  <c:v>Newport, Royal Gwent Hospital </c:v>
                </c:pt>
                <c:pt idx="16">
                  <c:v>Cardiff, University Hospital of Wales</c:v>
                </c:pt>
                <c:pt idx="17">
                  <c:v>Plymouth, Derriford Hospital</c:v>
                </c:pt>
              </c:strCache>
            </c:strRef>
          </c:cat>
          <c:val>
            <c:numRef>
              <c:f>'Graph data Q1'!$J$36:$J$53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#N/A</c:v>
                </c:pt>
                <c:pt idx="9">
                  <c:v>0</c:v>
                </c:pt>
                <c:pt idx="10">
                  <c:v>0</c:v>
                </c:pt>
                <c:pt idx="11">
                  <c:v>#N/A</c:v>
                </c:pt>
                <c:pt idx="12">
                  <c:v>0</c:v>
                </c:pt>
                <c:pt idx="13">
                  <c:v>43</c:v>
                </c:pt>
                <c:pt idx="14">
                  <c:v>67</c:v>
                </c:pt>
                <c:pt idx="15">
                  <c:v>31</c:v>
                </c:pt>
                <c:pt idx="16">
                  <c:v>37</c:v>
                </c:pt>
                <c:pt idx="17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Q1'!$K$35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Q1'!$I$36:$I$53</c:f>
              <c:strCache>
                <c:ptCount val="18"/>
                <c:pt idx="0">
                  <c:v>Barnstaple, North Devon District Hospital</c:v>
                </c:pt>
                <c:pt idx="1">
                  <c:v>Exeter, Royal Devon and Exeter Hospital</c:v>
                </c:pt>
                <c:pt idx="2">
                  <c:v>Swindon, Great Weston Hospital</c:v>
                </c:pt>
                <c:pt idx="3">
                  <c:v>Torquay, Torbay District General Hospital </c:v>
                </c:pt>
                <c:pt idx="4">
                  <c:v>Truro, Royal Cornwall Hospital</c:v>
                </c:pt>
                <c:pt idx="5">
                  <c:v>Abergavenny, Nevill Hall Hospital</c:v>
                </c:pt>
                <c:pt idx="6">
                  <c:v>Bridgend, Princess of Wales Hospital</c:v>
                </c:pt>
                <c:pt idx="7">
                  <c:v>Carmarthen, Glangwilli General Hospital </c:v>
                </c:pt>
                <c:pt idx="8">
                  <c:v>Haverford West, Withybush Hospital </c:v>
                </c:pt>
                <c:pt idx="9">
                  <c:v>Llantrisant, Royal Glamorgan Hospital </c:v>
                </c:pt>
                <c:pt idx="10">
                  <c:v>Merthyr Tydfil, Prince Charles Hospital</c:v>
                </c:pt>
                <c:pt idx="11">
                  <c:v>Swansea, Singleton Hospital </c:v>
                </c:pt>
                <c:pt idx="12">
                  <c:v>Gloucester, Gloucestershire Hospitals</c:v>
                </c:pt>
                <c:pt idx="13">
                  <c:v>Taunton, Musgrove Park Hospital </c:v>
                </c:pt>
                <c:pt idx="14">
                  <c:v>Bristol, Bristol Heart Institute</c:v>
                </c:pt>
                <c:pt idx="15">
                  <c:v>Newport, Royal Gwent Hospital </c:v>
                </c:pt>
                <c:pt idx="16">
                  <c:v>Cardiff, University Hospital of Wales</c:v>
                </c:pt>
                <c:pt idx="17">
                  <c:v>Plymouth, Derriford Hospital</c:v>
                </c:pt>
              </c:strCache>
            </c:strRef>
          </c:cat>
          <c:val>
            <c:numRef>
              <c:f>'Graph data Q1'!$K$36:$K$53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#N/A</c:v>
                </c:pt>
                <c:pt idx="9">
                  <c:v>0</c:v>
                </c:pt>
                <c:pt idx="10">
                  <c:v>0</c:v>
                </c:pt>
                <c:pt idx="11">
                  <c:v>#N/A</c:v>
                </c:pt>
                <c:pt idx="12">
                  <c:v>54</c:v>
                </c:pt>
                <c:pt idx="13">
                  <c:v>31</c:v>
                </c:pt>
                <c:pt idx="14">
                  <c:v>47</c:v>
                </c:pt>
                <c:pt idx="15">
                  <c:v>69</c:v>
                </c:pt>
                <c:pt idx="16">
                  <c:v>79</c:v>
                </c:pt>
                <c:pt idx="17">
                  <c:v>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Q1'!$L$35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Q1'!$I$36:$I$53</c:f>
              <c:strCache>
                <c:ptCount val="18"/>
                <c:pt idx="0">
                  <c:v>Barnstaple, North Devon District Hospital</c:v>
                </c:pt>
                <c:pt idx="1">
                  <c:v>Exeter, Royal Devon and Exeter Hospital</c:v>
                </c:pt>
                <c:pt idx="2">
                  <c:v>Swindon, Great Weston Hospital</c:v>
                </c:pt>
                <c:pt idx="3">
                  <c:v>Torquay, Torbay District General Hospital </c:v>
                </c:pt>
                <c:pt idx="4">
                  <c:v>Truro, Royal Cornwall Hospital</c:v>
                </c:pt>
                <c:pt idx="5">
                  <c:v>Abergavenny, Nevill Hall Hospital</c:v>
                </c:pt>
                <c:pt idx="6">
                  <c:v>Bridgend, Princess of Wales Hospital</c:v>
                </c:pt>
                <c:pt idx="7">
                  <c:v>Carmarthen, Glangwilli General Hospital </c:v>
                </c:pt>
                <c:pt idx="8">
                  <c:v>Haverford West, Withybush Hospital </c:v>
                </c:pt>
                <c:pt idx="9">
                  <c:v>Llantrisant, Royal Glamorgan Hospital </c:v>
                </c:pt>
                <c:pt idx="10">
                  <c:v>Merthyr Tydfil, Prince Charles Hospital</c:v>
                </c:pt>
                <c:pt idx="11">
                  <c:v>Swansea, Singleton Hospital </c:v>
                </c:pt>
                <c:pt idx="12">
                  <c:v>Gloucester, Gloucestershire Hospitals</c:v>
                </c:pt>
                <c:pt idx="13">
                  <c:v>Taunton, Musgrove Park Hospital </c:v>
                </c:pt>
                <c:pt idx="14">
                  <c:v>Bristol, Bristol Heart Institute</c:v>
                </c:pt>
                <c:pt idx="15">
                  <c:v>Newport, Royal Gwent Hospital </c:v>
                </c:pt>
                <c:pt idx="16">
                  <c:v>Cardiff, University Hospital of Wales</c:v>
                </c:pt>
                <c:pt idx="17">
                  <c:v>Plymouth, Derriford Hospital</c:v>
                </c:pt>
              </c:strCache>
            </c:strRef>
          </c:cat>
          <c:val>
            <c:numRef>
              <c:f>'Graph data Q1'!$L$36:$L$53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#N/A</c:v>
                </c:pt>
                <c:pt idx="9">
                  <c:v>0</c:v>
                </c:pt>
                <c:pt idx="10">
                  <c:v>0</c:v>
                </c:pt>
                <c:pt idx="11">
                  <c:v>#N/A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42</c:v>
                </c:pt>
                <c:pt idx="16">
                  <c:v>28</c:v>
                </c:pt>
                <c:pt idx="17">
                  <c:v>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32258048"/>
        <c:axId val="132440832"/>
      </c:barChart>
      <c:catAx>
        <c:axId val="132258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32440832"/>
        <c:crosses val="autoZero"/>
        <c:auto val="1"/>
        <c:lblAlgn val="ctr"/>
        <c:lblOffset val="100"/>
        <c:noMultiLvlLbl val="0"/>
      </c:catAx>
      <c:valAx>
        <c:axId val="13244083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132258048"/>
        <c:crosses val="autoZero"/>
        <c:crossBetween val="between"/>
        <c:majorUnit val="50"/>
        <c:minorUnit val="25"/>
      </c:valAx>
    </c:plotArea>
    <c:legend>
      <c:legendPos val="r"/>
      <c:layout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74940878499532615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Gloucester, Gloucestershire Hospitals </c:v>
                </c:pt>
                <c:pt idx="4">
                  <c:v>Plymouth, Derriford Hospital </c:v>
                </c:pt>
                <c:pt idx="5">
                  <c:v>Abergavenny, Nevill Hall Hospital</c:v>
                </c:pt>
                <c:pt idx="6">
                  <c:v>Bridgend, Princess of Wales Hospital</c:v>
                </c:pt>
                <c:pt idx="7">
                  <c:v>Newport, Royal Gwent Hospital </c:v>
                </c:pt>
                <c:pt idx="8">
                  <c:v>Swansea, Singleton Hospital</c:v>
                </c:pt>
                <c:pt idx="9">
                  <c:v>Truro, Royal Cornwall Hospital </c:v>
                </c:pt>
                <c:pt idx="10">
                  <c:v>Haverfordwest, Withybush Hospital </c:v>
                </c:pt>
                <c:pt idx="11">
                  <c:v>Swindon, Great Weston Hospital </c:v>
                </c:pt>
                <c:pt idx="12">
                  <c:v>Llantrisant, Royal Glamorgan Hospital </c:v>
                </c:pt>
                <c:pt idx="13">
                  <c:v>Merthyr Tydfil, Prince Charles Hospital</c:v>
                </c:pt>
                <c:pt idx="14">
                  <c:v>Carmarthen, Glangwilli General Hospital </c:v>
                </c:pt>
                <c:pt idx="15">
                  <c:v>Bath, Royal United Hospital </c:v>
                </c:pt>
                <c:pt idx="16">
                  <c:v>Taunton, Musgrove Park Hospital </c:v>
                </c:pt>
                <c:pt idx="17">
                  <c:v>Exeter, Royal Devon and Exeter Hospital </c:v>
                </c:pt>
                <c:pt idx="18">
                  <c:v>Torquay, Torbay General District Hospital </c:v>
                </c:pt>
              </c:strCache>
            </c:strRef>
          </c:cat>
          <c:val>
            <c:numRef>
              <c:f>'Graph data Q3'!$C$58:$C$76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10-477E-A15D-76F00D376498}"/>
            </c:ext>
          </c:extLst>
        </c:ser>
        <c:ser>
          <c:idx val="1"/>
          <c:order val="1"/>
          <c:tx>
            <c:strRef>
              <c:f>'Graph data Q3'!$D$57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Gloucester, Gloucestershire Hospitals </c:v>
                </c:pt>
                <c:pt idx="4">
                  <c:v>Plymouth, Derriford Hospital </c:v>
                </c:pt>
                <c:pt idx="5">
                  <c:v>Abergavenny, Nevill Hall Hospital</c:v>
                </c:pt>
                <c:pt idx="6">
                  <c:v>Bridgend, Princess of Wales Hospital</c:v>
                </c:pt>
                <c:pt idx="7">
                  <c:v>Newport, Royal Gwent Hospital </c:v>
                </c:pt>
                <c:pt idx="8">
                  <c:v>Swansea, Singleton Hospital</c:v>
                </c:pt>
                <c:pt idx="9">
                  <c:v>Truro, Royal Cornwall Hospital </c:v>
                </c:pt>
                <c:pt idx="10">
                  <c:v>Haverfordwest, Withybush Hospital </c:v>
                </c:pt>
                <c:pt idx="11">
                  <c:v>Swindon, Great Weston Hospital </c:v>
                </c:pt>
                <c:pt idx="12">
                  <c:v>Llantrisant, Royal Glamorgan Hospital </c:v>
                </c:pt>
                <c:pt idx="13">
                  <c:v>Merthyr Tydfil, Prince Charles Hospital</c:v>
                </c:pt>
                <c:pt idx="14">
                  <c:v>Carmarthen, Glangwilli General Hospital </c:v>
                </c:pt>
                <c:pt idx="15">
                  <c:v>Bath, Royal United Hospital </c:v>
                </c:pt>
                <c:pt idx="16">
                  <c:v>Taunton, Musgrove Park Hospital </c:v>
                </c:pt>
                <c:pt idx="17">
                  <c:v>Exeter, Royal Devon and Exeter Hospital </c:v>
                </c:pt>
                <c:pt idx="18">
                  <c:v>Torquay, Torbay General District Hospital </c:v>
                </c:pt>
              </c:strCache>
            </c:strRef>
          </c:cat>
          <c:val>
            <c:numRef>
              <c:f>'Graph data Q3'!$D$58:$D$76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10-477E-A15D-76F00D376498}"/>
            </c:ext>
          </c:extLst>
        </c:ser>
        <c:ser>
          <c:idx val="2"/>
          <c:order val="2"/>
          <c:tx>
            <c:strRef>
              <c:f>'Graph data Q3'!$E$57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Gloucester, Gloucestershire Hospitals </c:v>
                </c:pt>
                <c:pt idx="4">
                  <c:v>Plymouth, Derriford Hospital </c:v>
                </c:pt>
                <c:pt idx="5">
                  <c:v>Abergavenny, Nevill Hall Hospital</c:v>
                </c:pt>
                <c:pt idx="6">
                  <c:v>Bridgend, Princess of Wales Hospital</c:v>
                </c:pt>
                <c:pt idx="7">
                  <c:v>Newport, Royal Gwent Hospital </c:v>
                </c:pt>
                <c:pt idx="8">
                  <c:v>Swansea, Singleton Hospital</c:v>
                </c:pt>
                <c:pt idx="9">
                  <c:v>Truro, Royal Cornwall Hospital </c:v>
                </c:pt>
                <c:pt idx="10">
                  <c:v>Haverfordwest, Withybush Hospital </c:v>
                </c:pt>
                <c:pt idx="11">
                  <c:v>Swindon, Great Weston Hospital </c:v>
                </c:pt>
                <c:pt idx="12">
                  <c:v>Llantrisant, Royal Glamorgan Hospital </c:v>
                </c:pt>
                <c:pt idx="13">
                  <c:v>Merthyr Tydfil, Prince Charles Hospital</c:v>
                </c:pt>
                <c:pt idx="14">
                  <c:v>Carmarthen, Glangwilli General Hospital </c:v>
                </c:pt>
                <c:pt idx="15">
                  <c:v>Bath, Royal United Hospital </c:v>
                </c:pt>
                <c:pt idx="16">
                  <c:v>Taunton, Musgrove Park Hospital </c:v>
                </c:pt>
                <c:pt idx="17">
                  <c:v>Exeter, Royal Devon and Exeter Hospital </c:v>
                </c:pt>
                <c:pt idx="18">
                  <c:v>Torquay, Torbay General District Hospital </c:v>
                </c:pt>
              </c:strCache>
            </c:strRef>
          </c:cat>
          <c:val>
            <c:numRef>
              <c:f>'Graph data Q3'!$E$58:$E$76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A10-477E-A15D-76F00D3764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96118272"/>
        <c:axId val="96119808"/>
      </c:barChart>
      <c:catAx>
        <c:axId val="96118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6119808"/>
        <c:crosses val="autoZero"/>
        <c:auto val="1"/>
        <c:lblAlgn val="ctr"/>
        <c:lblOffset val="100"/>
        <c:noMultiLvlLbl val="0"/>
      </c:catAx>
      <c:valAx>
        <c:axId val="96119808"/>
        <c:scaling>
          <c:orientation val="minMax"/>
          <c:max val="3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96118272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783116342863348"/>
          <c:y val="0.19952368897431383"/>
          <c:w val="5.3102267790744971E-2"/>
          <c:h val="0.23073728145504277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 data Q3'!$C$81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Q3'!$B$82:$B$100</c:f>
              <c:strCache>
                <c:ptCount val="19"/>
                <c:pt idx="0">
                  <c:v>Barnstaple, North Devon District Hospital </c:v>
                </c:pt>
                <c:pt idx="1">
                  <c:v>Exeter, Royal Devon and Exeter Hospital </c:v>
                </c:pt>
                <c:pt idx="2">
                  <c:v>Gloucester, Gloucestershire Hospitals </c:v>
                </c:pt>
                <c:pt idx="3">
                  <c:v>Plymouth, Derriford Hospital </c:v>
                </c:pt>
                <c:pt idx="4">
                  <c:v>Abergavenny, Nevill Hall Hospital</c:v>
                </c:pt>
                <c:pt idx="5">
                  <c:v>Bridgend, Princess of Wales Hospital</c:v>
                </c:pt>
                <c:pt idx="6">
                  <c:v>Carmarthen, Glangwilli General Hospital </c:v>
                </c:pt>
                <c:pt idx="7">
                  <c:v>Haverfordwest, Withybush Hospital </c:v>
                </c:pt>
                <c:pt idx="8">
                  <c:v>Newport, Royal Gwent Hospital </c:v>
                </c:pt>
                <c:pt idx="9">
                  <c:v>Swansea, Singleton Hospital</c:v>
                </c:pt>
                <c:pt idx="10">
                  <c:v>Torquay, Torbay General District Hospital </c:v>
                </c:pt>
                <c:pt idx="11">
                  <c:v>Taunton, Musgrove Park Hospital </c:v>
                </c:pt>
                <c:pt idx="12">
                  <c:v>Bristol, Bristol Royal Hospital for Children </c:v>
                </c:pt>
                <c:pt idx="13">
                  <c:v>Swindon, Great Weston Hospital </c:v>
                </c:pt>
                <c:pt idx="14">
                  <c:v>Bath, Royal United Hospital </c:v>
                </c:pt>
                <c:pt idx="15">
                  <c:v>Merthyr Tydfil, Prince Charles Hospital</c:v>
                </c:pt>
                <c:pt idx="16">
                  <c:v>Truro, Royal Cornwall Hospital </c:v>
                </c:pt>
                <c:pt idx="17">
                  <c:v>Cardiff, Noah’s Ark Children’s Hospital</c:v>
                </c:pt>
                <c:pt idx="18">
                  <c:v>Llantrisant, Royal Glamorgan Hospital </c:v>
                </c:pt>
              </c:strCache>
            </c:strRef>
          </c:cat>
          <c:val>
            <c:numRef>
              <c:f>'Graph data Q3'!$C$82:$C$100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4D-4F65-99CA-CAAFAF9C6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6141312"/>
        <c:axId val="96142848"/>
      </c:barChart>
      <c:catAx>
        <c:axId val="96141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6142848"/>
        <c:crosses val="autoZero"/>
        <c:auto val="1"/>
        <c:lblAlgn val="ctr"/>
        <c:lblOffset val="100"/>
        <c:noMultiLvlLbl val="0"/>
      </c:catAx>
      <c:valAx>
        <c:axId val="9614284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961413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396886475665043"/>
          <c:y val="0.11708518652741629"/>
          <c:w val="0.617208536294382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Q3'!$G$81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Q3'!$F$82:$F$100</c:f>
              <c:strCache>
                <c:ptCount val="19"/>
                <c:pt idx="0">
                  <c:v>Bristol, Bristol Royal Hospital for Children </c:v>
                </c:pt>
                <c:pt idx="1">
                  <c:v>Barnstaple, North Devon District Hospital </c:v>
                </c:pt>
                <c:pt idx="2">
                  <c:v>Exeter, Royal Devon and Exeter Hospital </c:v>
                </c:pt>
                <c:pt idx="3">
                  <c:v>Gloucester, Gloucestershire Hospitals </c:v>
                </c:pt>
                <c:pt idx="4">
                  <c:v>Plymouth, Derriford Hospital </c:v>
                </c:pt>
                <c:pt idx="5">
                  <c:v>Abergavenny, Nevill Hall Hospital</c:v>
                </c:pt>
                <c:pt idx="6">
                  <c:v>Bridgend, Princess of Wales Hospital</c:v>
                </c:pt>
                <c:pt idx="7">
                  <c:v>Carmarthen, Glangwilli General Hospital </c:v>
                </c:pt>
                <c:pt idx="8">
                  <c:v>Haverfordwest, Withybush Hospital </c:v>
                </c:pt>
                <c:pt idx="9">
                  <c:v>Newport, Royal Gwent Hospital </c:v>
                </c:pt>
                <c:pt idx="10">
                  <c:v>Swansea, Singleton Hospital</c:v>
                </c:pt>
                <c:pt idx="11">
                  <c:v>Torquay, Torbay General District Hospital </c:v>
                </c:pt>
                <c:pt idx="12">
                  <c:v>Merthyr Tydfil, Prince Charles Hospital</c:v>
                </c:pt>
                <c:pt idx="13">
                  <c:v>Swindon, Great Weston Hospital </c:v>
                </c:pt>
                <c:pt idx="14">
                  <c:v>Truro, Royal Cornwall Hospital </c:v>
                </c:pt>
                <c:pt idx="15">
                  <c:v>Llantrisant, Royal Glamorgan Hospital </c:v>
                </c:pt>
                <c:pt idx="16">
                  <c:v>Bath, Royal United Hospital </c:v>
                </c:pt>
                <c:pt idx="17">
                  <c:v>Cardiff, Noah’s Ark Children’s Hospital</c:v>
                </c:pt>
                <c:pt idx="18">
                  <c:v>Taunton, Musgrove Park Hospital </c:v>
                </c:pt>
              </c:strCache>
            </c:strRef>
          </c:cat>
          <c:val>
            <c:numRef>
              <c:f>'Graph data Q3'!$G$82:$G$100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73-427B-938C-58BF9B04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6159616"/>
        <c:axId val="96161152"/>
      </c:barChart>
      <c:catAx>
        <c:axId val="96159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6161152"/>
        <c:crosses val="autoZero"/>
        <c:auto val="1"/>
        <c:lblAlgn val="ctr"/>
        <c:lblOffset val="100"/>
        <c:noMultiLvlLbl val="0"/>
      </c:catAx>
      <c:valAx>
        <c:axId val="9616115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96159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9195418188384814"/>
          <c:y val="0.11684074981232774"/>
          <c:w val="0.60530538664873301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Q3'!$K$81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Q3'!$J$82:$J$99</c:f>
              <c:strCache>
                <c:ptCount val="18"/>
                <c:pt idx="0">
                  <c:v>Swindon, Great Weston Hospital</c:v>
                </c:pt>
                <c:pt idx="1">
                  <c:v>Taunton, Musgrove Park Hospital </c:v>
                </c:pt>
                <c:pt idx="2">
                  <c:v>Torquay, Torbay District General Hospital </c:v>
                </c:pt>
                <c:pt idx="3">
                  <c:v>Truro, Royal Cornwall Hospital</c:v>
                </c:pt>
                <c:pt idx="4">
                  <c:v>Abergavenny, Nevill Hall Hospital</c:v>
                </c:pt>
                <c:pt idx="5">
                  <c:v>Haverford West, Withybush Hospital </c:v>
                </c:pt>
                <c:pt idx="6">
                  <c:v>Llantrisant, Royal Glamorgan Hospital </c:v>
                </c:pt>
                <c:pt idx="7">
                  <c:v>Merthyr Tydfil, Prince Charles Hospital</c:v>
                </c:pt>
                <c:pt idx="8">
                  <c:v>Newport, Royal Gwent Hospital </c:v>
                </c:pt>
                <c:pt idx="9">
                  <c:v>Swansea, Singleton Hospital </c:v>
                </c:pt>
                <c:pt idx="10">
                  <c:v>Barnstaple, North Devon District Hospital</c:v>
                </c:pt>
                <c:pt idx="11">
                  <c:v>Exeter, Royal Devon and Exeter Hospital</c:v>
                </c:pt>
                <c:pt idx="12">
                  <c:v>Bridgend, Princess of Wales Hospital</c:v>
                </c:pt>
                <c:pt idx="13">
                  <c:v>Plymouth, Derriford Hospital</c:v>
                </c:pt>
                <c:pt idx="14">
                  <c:v>Gloucester, Gloucestershire Hospitals</c:v>
                </c:pt>
                <c:pt idx="15">
                  <c:v>Bristol, Bristol Heart Institute</c:v>
                </c:pt>
                <c:pt idx="16">
                  <c:v>Cardiff, University Hospital of Wales</c:v>
                </c:pt>
                <c:pt idx="17">
                  <c:v>Carmarthen, Glangwilli General Hospital </c:v>
                </c:pt>
              </c:strCache>
            </c:strRef>
          </c:cat>
          <c:val>
            <c:numRef>
              <c:f>'Graph data Q3'!$K$82:$K$99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BA-4E17-A3BA-0333BC479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6182272"/>
        <c:axId val="96183808"/>
      </c:barChart>
      <c:catAx>
        <c:axId val="96182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6183808"/>
        <c:crosses val="autoZero"/>
        <c:auto val="1"/>
        <c:lblAlgn val="ctr"/>
        <c:lblOffset val="100"/>
        <c:noMultiLvlLbl val="0"/>
      </c:catAx>
      <c:valAx>
        <c:axId val="9618380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96182272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804154160306922"/>
          <c:y val="0.11659730608107916"/>
          <c:w val="0.59210970011511277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Q3'!$O$81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Q3'!$N$82:$N$99</c:f>
              <c:strCache>
                <c:ptCount val="18"/>
                <c:pt idx="0">
                  <c:v>Cardiff, University Hospital of Wales</c:v>
                </c:pt>
                <c:pt idx="1">
                  <c:v>Barnstaple, North Devon District Hospital</c:v>
                </c:pt>
                <c:pt idx="2">
                  <c:v>Plymouth, Derriford Hospital</c:v>
                </c:pt>
                <c:pt idx="3">
                  <c:v>Swindon, Great Weston Hospital</c:v>
                </c:pt>
                <c:pt idx="4">
                  <c:v>Taunton, Musgrove Park Hospital </c:v>
                </c:pt>
                <c:pt idx="5">
                  <c:v>Torquay, Torbay District General Hospital </c:v>
                </c:pt>
                <c:pt idx="6">
                  <c:v>Truro, Royal Cornwall Hospital</c:v>
                </c:pt>
                <c:pt idx="7">
                  <c:v>Abergavenny, Nevill Hall Hospital</c:v>
                </c:pt>
                <c:pt idx="8">
                  <c:v>Bridgend, Princess of Wales Hospital</c:v>
                </c:pt>
                <c:pt idx="9">
                  <c:v>Carmarthen, Glangwilli General Hospital </c:v>
                </c:pt>
                <c:pt idx="10">
                  <c:v>Haverford West, Withybush Hospital </c:v>
                </c:pt>
                <c:pt idx="11">
                  <c:v>Llantrisant, Royal Glamorgan Hospital </c:v>
                </c:pt>
                <c:pt idx="12">
                  <c:v>Merthyr Tydfil, Prince Charles Hospital</c:v>
                </c:pt>
                <c:pt idx="13">
                  <c:v>Newport, Royal Gwent Hospital </c:v>
                </c:pt>
                <c:pt idx="14">
                  <c:v>Swansea, Singleton Hospital </c:v>
                </c:pt>
                <c:pt idx="15">
                  <c:v>Gloucester, Gloucestershire Hospitals</c:v>
                </c:pt>
                <c:pt idx="16">
                  <c:v>Exeter, Royal Devon and Exeter Hospital</c:v>
                </c:pt>
                <c:pt idx="17">
                  <c:v>Bristol, Bristol Heart Institute</c:v>
                </c:pt>
              </c:strCache>
            </c:strRef>
          </c:cat>
          <c:val>
            <c:numRef>
              <c:f>'Graph data Q3'!$O$82:$O$99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63-4245-AB78-263C4E624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6286592"/>
        <c:axId val="96288128"/>
      </c:barChart>
      <c:catAx>
        <c:axId val="96286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6288128"/>
        <c:crosses val="autoZero"/>
        <c:auto val="1"/>
        <c:lblAlgn val="ctr"/>
        <c:lblOffset val="100"/>
        <c:noMultiLvlLbl val="0"/>
      </c:catAx>
      <c:valAx>
        <c:axId val="9628812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962865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Centre range of DNA (%) -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Q3'!$C$107:$J$107</c:f>
              <c:numCache>
                <c:formatCode>0%</c:formatCode>
                <c:ptCount val="8"/>
                <c:pt idx="0">
                  <c:v>0.14000000000000001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43E-41EE-8D61-9C0926C5C358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Q3'!$C$108:$J$108</c:f>
              <c:numCache>
                <c:formatCode>0%</c:formatCode>
                <c:ptCount val="8"/>
                <c:pt idx="0">
                  <c:v>0.255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3E-41EE-8D61-9C0926C5C358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Q3'!$C$109:$J$109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43E-41EE-8D61-9C0926C5C358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Q3'!$C$110:$J$110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43E-41EE-8D61-9C0926C5C358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Q3'!$C$111:$J$111</c:f>
              <c:numCache>
                <c:formatCode>0%</c:formatCode>
                <c:ptCount val="8"/>
                <c:pt idx="0">
                  <c:v>0.17</c:v>
                </c:pt>
                <c:pt idx="1">
                  <c:v>0.17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43E-41EE-8D61-9C0926C5C358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Q3'!$C$112:$J$112</c:f>
              <c:numCache>
                <c:formatCode>0%</c:formatCode>
                <c:ptCount val="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43E-41EE-8D61-9C0926C5C358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Q3'!$C$113:$J$113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43E-41EE-8D61-9C0926C5C358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Q3'!$C$114:$J$114</c:f>
              <c:numCache>
                <c:formatCode>0%</c:formatCode>
                <c:ptCount val="8"/>
                <c:pt idx="0">
                  <c:v>0</c:v>
                </c:pt>
                <c:pt idx="1">
                  <c:v>7.0000000000000007E-2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43E-41EE-8D61-9C0926C5C358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Q3'!$C$115:$J$115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543E-41EE-8D61-9C0926C5C358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Q3'!$C$116:$J$116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543E-41EE-8D61-9C0926C5C358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Q3'!$C$117:$J$117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43E-41EE-8D61-9C0926C5C358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Q3'!$C$118:$J$118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543E-41EE-8D61-9C0926C5C358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Q3'!$C$119:$J$119</c:f>
              <c:numCache>
                <c:formatCode>0%</c:formatCode>
                <c:ptCount val="8"/>
                <c:pt idx="0">
                  <c:v>0</c:v>
                </c:pt>
                <c:pt idx="1">
                  <c:v>0.08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543E-41EE-8D61-9C0926C5C358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Q3'!$C$120:$J$120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543E-41EE-8D61-9C0926C5C358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Q3'!$C$121:$J$121</c:f>
              <c:numCache>
                <c:formatCode>0%</c:formatCode>
                <c:ptCount val="8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543E-41EE-8D61-9C0926C5C358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Q3'!$C$122:$J$122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543E-41EE-8D61-9C0926C5C358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Q3'!$C$123:$J$123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543E-41EE-8D61-9C0926C5C358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Q3'!$C$124:$J$124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543E-41EE-8D61-9C0926C5C358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Q3'!$C$125:$J$125</c:f>
              <c:numCache>
                <c:formatCode>0%</c:formatCode>
                <c:ptCount val="8"/>
                <c:pt idx="0">
                  <c:v>0.14000000000000001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543E-41EE-8D61-9C0926C5C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7C2855"/>
              </a:solidFill>
            </c:spPr>
          </c:downBars>
        </c:upDownBars>
        <c:axId val="96536832"/>
        <c:axId val="96555008"/>
      </c:stockChart>
      <c:catAx>
        <c:axId val="96536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6555008"/>
        <c:crosses val="autoZero"/>
        <c:auto val="1"/>
        <c:lblAlgn val="ctr"/>
        <c:lblOffset val="100"/>
        <c:noMultiLvlLbl val="0"/>
      </c:catAx>
      <c:valAx>
        <c:axId val="9655500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965368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Centre range of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Q3'!$C$129:$J$129</c:f>
              <c:numCache>
                <c:formatCode>0%</c:formatCode>
                <c:ptCount val="8"/>
                <c:pt idx="0">
                  <c:v>5.8999999999999997E-2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51-47F3-AE86-DCE50D6A54D1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Q3'!$C$130:$J$130</c:f>
              <c:numCache>
                <c:formatCode>0%</c:formatCode>
                <c:ptCount val="8"/>
                <c:pt idx="0">
                  <c:v>0.15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51-47F3-AE86-DCE50D6A54D1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Q3'!$C$131:$J$131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51-47F3-AE86-DCE50D6A54D1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Q3'!$C$132:$J$132</c:f>
              <c:numCache>
                <c:formatCode>0%</c:formatCode>
                <c:ptCount val="8"/>
                <c:pt idx="0">
                  <c:v>5.8000000000000003E-2</c:v>
                </c:pt>
                <c:pt idx="1">
                  <c:v>0.06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51-47F3-AE86-DCE50D6A54D1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Q3'!$C$133:$J$133</c:f>
              <c:numCache>
                <c:formatCode>0%</c:formatCode>
                <c:ptCount val="8"/>
                <c:pt idx="0">
                  <c:v>0.13</c:v>
                </c:pt>
                <c:pt idx="1">
                  <c:v>7.0000000000000007E-2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651-47F3-AE86-DCE50D6A54D1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Q3'!$C$134:$J$134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651-47F3-AE86-DCE50D6A54D1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Q3'!$C$135:$J$135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651-47F3-AE86-DCE50D6A54D1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Q3'!$C$136:$J$136</c:f>
              <c:numCache>
                <c:formatCode>0%</c:formatCode>
                <c:ptCount val="8"/>
                <c:pt idx="0">
                  <c:v>5.1999999999999998E-2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651-47F3-AE86-DCE50D6A54D1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Q3'!$C$137:$J$137</c:f>
              <c:numCache>
                <c:formatCode>0%</c:formatCode>
                <c:ptCount val="8"/>
                <c:pt idx="0">
                  <c:v>8.3000000000000004E-2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651-47F3-AE86-DCE50D6A54D1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Q3'!$C$138:$J$138</c:f>
              <c:numCache>
                <c:formatCode>0%</c:formatCode>
                <c:ptCount val="8"/>
                <c:pt idx="0">
                  <c:v>2.9000000000000001E-2</c:v>
                </c:pt>
                <c:pt idx="1">
                  <c:v>1.6E-2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E651-47F3-AE86-DCE50D6A54D1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Q3'!$C$139:$J$139</c:f>
              <c:numCache>
                <c:formatCode>0%</c:formatCode>
                <c:ptCount val="8"/>
                <c:pt idx="0">
                  <c:v>6.3399999999999998E-2</c:v>
                </c:pt>
                <c:pt idx="1">
                  <c:v>5.74E-2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E651-47F3-AE86-DCE50D6A54D1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Q3'!$C$140:$J$140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E651-47F3-AE86-DCE50D6A54D1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Q3'!$C$141:$J$141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E651-47F3-AE86-DCE50D6A54D1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Q3'!$C$142:$J$142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E651-47F3-AE86-DCE50D6A54D1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Q3'!$C$143:$J$143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E651-47F3-AE86-DCE50D6A54D1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Q3'!$C$144:$J$144</c:f>
              <c:numCache>
                <c:formatCode>0%</c:formatCode>
                <c:ptCount val="8"/>
                <c:pt idx="0">
                  <c:v>0.3095</c:v>
                </c:pt>
                <c:pt idx="1">
                  <c:v>0.06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E651-47F3-AE86-DCE50D6A54D1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Q3'!$C$145:$J$145</c:f>
              <c:numCache>
                <c:formatCode>0%</c:formatCode>
                <c:ptCount val="8"/>
                <c:pt idx="0">
                  <c:v>0.20369999999999999</c:v>
                </c:pt>
                <c:pt idx="1">
                  <c:v>4.65E-2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E651-47F3-AE86-DCE50D6A54D1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Q3'!$C$146:$J$146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E651-47F3-AE86-DCE50D6A54D1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Q3'!$C$147:$J$147</c:f>
              <c:numCache>
                <c:formatCode>0%</c:formatCode>
                <c:ptCount val="8"/>
                <c:pt idx="0">
                  <c:v>0.11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E651-47F3-AE86-DCE50D6A5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C2307C"/>
              </a:solidFill>
            </c:spPr>
          </c:downBars>
        </c:upDownBars>
        <c:axId val="96742400"/>
        <c:axId val="96752384"/>
      </c:stockChart>
      <c:catAx>
        <c:axId val="9674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6752384"/>
        <c:crosses val="autoZero"/>
        <c:auto val="1"/>
        <c:lblAlgn val="ctr"/>
        <c:lblOffset val="100"/>
        <c:noMultiLvlLbl val="0"/>
      </c:catAx>
      <c:valAx>
        <c:axId val="967523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6742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9411341611144759"/>
          <c:y val="0.1026178010471204"/>
          <c:w val="0.47575042903290943"/>
          <c:h val="0.7961633068117793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Q4'!$B$10:$B$27</c:f>
              <c:strCache>
                <c:ptCount val="18"/>
                <c:pt idx="0">
                  <c:v>Barnstaple, North Devon District Hospital</c:v>
                </c:pt>
                <c:pt idx="1">
                  <c:v>Exeter, Royal Devon and Exeter Hospital</c:v>
                </c:pt>
                <c:pt idx="2">
                  <c:v>Gloucester, Gloucestershire Hospitals</c:v>
                </c:pt>
                <c:pt idx="3">
                  <c:v>Plymouth, Derriford Hospital</c:v>
                </c:pt>
                <c:pt idx="4">
                  <c:v>Swindon, Great Weston Hospital</c:v>
                </c:pt>
                <c:pt idx="5">
                  <c:v>Torquay, Torbay District General Hospital </c:v>
                </c:pt>
                <c:pt idx="6">
                  <c:v>Truro, Royal Cornwall Hospital</c:v>
                </c:pt>
                <c:pt idx="7">
                  <c:v>Abergavenny, Nevill Hall Hospital</c:v>
                </c:pt>
                <c:pt idx="8">
                  <c:v>Haverford West, Withybush Hospital </c:v>
                </c:pt>
                <c:pt idx="9">
                  <c:v>Llantrisant, Royal Glamorgan Hospital </c:v>
                </c:pt>
                <c:pt idx="10">
                  <c:v>Newport, Royal Gwent Hospital </c:v>
                </c:pt>
                <c:pt idx="11">
                  <c:v>Taunton, Musgrove Park Hospital </c:v>
                </c:pt>
                <c:pt idx="12">
                  <c:v>Cardiff, University Hospital of Wales</c:v>
                </c:pt>
                <c:pt idx="13">
                  <c:v>Bristol, Bristol Heart Institute</c:v>
                </c:pt>
                <c:pt idx="14">
                  <c:v>Merthyr Tydfil, Prince Charles Hospital</c:v>
                </c:pt>
                <c:pt idx="15">
                  <c:v>Bridgend, Princess of Wales Hospital</c:v>
                </c:pt>
                <c:pt idx="16">
                  <c:v>Carmarthen, Glangwilli General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Q4'!$C$10:$C$27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10-4B74-8995-77395DDF8DBD}"/>
            </c:ext>
          </c:extLst>
        </c:ser>
        <c:ser>
          <c:idx val="1"/>
          <c:order val="1"/>
          <c:tx>
            <c:strRef>
              <c:f>'Graph data Q4'!$D$9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Q4'!$B$10:$B$27</c:f>
              <c:strCache>
                <c:ptCount val="18"/>
                <c:pt idx="0">
                  <c:v>Barnstaple, North Devon District Hospital</c:v>
                </c:pt>
                <c:pt idx="1">
                  <c:v>Exeter, Royal Devon and Exeter Hospital</c:v>
                </c:pt>
                <c:pt idx="2">
                  <c:v>Gloucester, Gloucestershire Hospitals</c:v>
                </c:pt>
                <c:pt idx="3">
                  <c:v>Plymouth, Derriford Hospital</c:v>
                </c:pt>
                <c:pt idx="4">
                  <c:v>Swindon, Great Weston Hospital</c:v>
                </c:pt>
                <c:pt idx="5">
                  <c:v>Torquay, Torbay District General Hospital </c:v>
                </c:pt>
                <c:pt idx="6">
                  <c:v>Truro, Royal Cornwall Hospital</c:v>
                </c:pt>
                <c:pt idx="7">
                  <c:v>Abergavenny, Nevill Hall Hospital</c:v>
                </c:pt>
                <c:pt idx="8">
                  <c:v>Haverford West, Withybush Hospital </c:v>
                </c:pt>
                <c:pt idx="9">
                  <c:v>Llantrisant, Royal Glamorgan Hospital </c:v>
                </c:pt>
                <c:pt idx="10">
                  <c:v>Newport, Royal Gwent Hospital </c:v>
                </c:pt>
                <c:pt idx="11">
                  <c:v>Taunton, Musgrove Park Hospital </c:v>
                </c:pt>
                <c:pt idx="12">
                  <c:v>Cardiff, University Hospital of Wales</c:v>
                </c:pt>
                <c:pt idx="13">
                  <c:v>Bristol, Bristol Heart Institute</c:v>
                </c:pt>
                <c:pt idx="14">
                  <c:v>Merthyr Tydfil, Prince Charles Hospital</c:v>
                </c:pt>
                <c:pt idx="15">
                  <c:v>Bridgend, Princess of Wales Hospital</c:v>
                </c:pt>
                <c:pt idx="16">
                  <c:v>Carmarthen, Glangwilli General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Q4'!$D$10:$D$27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10-4B74-8995-77395DDF8D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overlap val="100"/>
        <c:axId val="100731136"/>
        <c:axId val="100749312"/>
      </c:barChart>
      <c:catAx>
        <c:axId val="100731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00749312"/>
        <c:crosses val="autoZero"/>
        <c:auto val="1"/>
        <c:lblAlgn val="ctr"/>
        <c:lblOffset val="100"/>
        <c:noMultiLvlLbl val="0"/>
      </c:catAx>
      <c:valAx>
        <c:axId val="100749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731136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3452575117902135"/>
          <c:h val="0.16756721865463023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4035236137727426"/>
          <c:y val="9.9829421073910379E-2"/>
          <c:w val="0.64512192497676923"/>
          <c:h val="0.8326725916230113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Q4'!$I$9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18-4514-ACF9-AD1C8ACCBA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Q4'!$H$10:$H$28</c:f>
              <c:strCache>
                <c:ptCount val="19"/>
                <c:pt idx="0">
                  <c:v>Barnstaple, North Devon District Hospital </c:v>
                </c:pt>
                <c:pt idx="1">
                  <c:v>Gloucester, Gloucestershire Hospitals </c:v>
                </c:pt>
                <c:pt idx="2">
                  <c:v>Plymouth, Derriford Hospital </c:v>
                </c:pt>
                <c:pt idx="3">
                  <c:v>Abergavenny, Nevill Hall Hospital</c:v>
                </c:pt>
                <c:pt idx="4">
                  <c:v>Bridgend, Princess of Wales Hospital</c:v>
                </c:pt>
                <c:pt idx="5">
                  <c:v>Newport, Royal Gwent Hospital </c:v>
                </c:pt>
                <c:pt idx="6">
                  <c:v>Swansea, Singleton Hospital</c:v>
                </c:pt>
                <c:pt idx="7">
                  <c:v>Cardiff, Noah’s Ark Children’s Hospital</c:v>
                </c:pt>
                <c:pt idx="8">
                  <c:v>Swindon, Great Weston Hospital </c:v>
                </c:pt>
                <c:pt idx="9">
                  <c:v>Exeter, Royal Devon and Exeter Hospital </c:v>
                </c:pt>
                <c:pt idx="10">
                  <c:v>Llantrisant, Royal Glamorgan Hospital </c:v>
                </c:pt>
                <c:pt idx="11">
                  <c:v>Torquay, Torbay General District Hospital </c:v>
                </c:pt>
                <c:pt idx="12">
                  <c:v>Merthyr Tydfil, Prince Charles Hospital</c:v>
                </c:pt>
                <c:pt idx="13">
                  <c:v>Truro, Royal Cornwall Hospital </c:v>
                </c:pt>
                <c:pt idx="14">
                  <c:v>Taunton, Musgrove Park Hospital </c:v>
                </c:pt>
                <c:pt idx="15">
                  <c:v>Bath, Royal United Hospital </c:v>
                </c:pt>
                <c:pt idx="16">
                  <c:v>Bristol, Bristol Royal Hospital for Children </c:v>
                </c:pt>
                <c:pt idx="17">
                  <c:v>Haverfordwest, Withybush Hospital </c:v>
                </c:pt>
                <c:pt idx="18">
                  <c:v>Carmarthen, Glangwilli General Hospital </c:v>
                </c:pt>
              </c:strCache>
            </c:strRef>
          </c:cat>
          <c:val>
            <c:numRef>
              <c:f>'Graph data Q4'!$I$10:$I$28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18-4514-ACF9-AD1C8ACCBA1D}"/>
            </c:ext>
          </c:extLst>
        </c:ser>
        <c:ser>
          <c:idx val="1"/>
          <c:order val="1"/>
          <c:tx>
            <c:strRef>
              <c:f>'Graph data Q4'!$J$9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Q4'!$H$10:$H$28</c:f>
              <c:strCache>
                <c:ptCount val="19"/>
                <c:pt idx="0">
                  <c:v>Barnstaple, North Devon District Hospital </c:v>
                </c:pt>
                <c:pt idx="1">
                  <c:v>Gloucester, Gloucestershire Hospitals </c:v>
                </c:pt>
                <c:pt idx="2">
                  <c:v>Plymouth, Derriford Hospital </c:v>
                </c:pt>
                <c:pt idx="3">
                  <c:v>Abergavenny, Nevill Hall Hospital</c:v>
                </c:pt>
                <c:pt idx="4">
                  <c:v>Bridgend, Princess of Wales Hospital</c:v>
                </c:pt>
                <c:pt idx="5">
                  <c:v>Newport, Royal Gwent Hospital </c:v>
                </c:pt>
                <c:pt idx="6">
                  <c:v>Swansea, Singleton Hospital</c:v>
                </c:pt>
                <c:pt idx="7">
                  <c:v>Cardiff, Noah’s Ark Children’s Hospital</c:v>
                </c:pt>
                <c:pt idx="8">
                  <c:v>Swindon, Great Weston Hospital </c:v>
                </c:pt>
                <c:pt idx="9">
                  <c:v>Exeter, Royal Devon and Exeter Hospital </c:v>
                </c:pt>
                <c:pt idx="10">
                  <c:v>Llantrisant, Royal Glamorgan Hospital </c:v>
                </c:pt>
                <c:pt idx="11">
                  <c:v>Torquay, Torbay General District Hospital </c:v>
                </c:pt>
                <c:pt idx="12">
                  <c:v>Merthyr Tydfil, Prince Charles Hospital</c:v>
                </c:pt>
                <c:pt idx="13">
                  <c:v>Truro, Royal Cornwall Hospital </c:v>
                </c:pt>
                <c:pt idx="14">
                  <c:v>Taunton, Musgrove Park Hospital </c:v>
                </c:pt>
                <c:pt idx="15">
                  <c:v>Bath, Royal United Hospital </c:v>
                </c:pt>
                <c:pt idx="16">
                  <c:v>Bristol, Bristol Royal Hospital for Children </c:v>
                </c:pt>
                <c:pt idx="17">
                  <c:v>Haverfordwest, Withybush Hospital </c:v>
                </c:pt>
                <c:pt idx="18">
                  <c:v>Carmarthen, Glangwilli General Hospital </c:v>
                </c:pt>
              </c:strCache>
            </c:strRef>
          </c:cat>
          <c:val>
            <c:numRef>
              <c:f>'Graph data Q4'!$J$10:$J$28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18-4514-ACF9-AD1C8ACCBA1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2"/>
        <c:overlap val="100"/>
        <c:axId val="100784768"/>
        <c:axId val="100868480"/>
      </c:barChart>
      <c:catAx>
        <c:axId val="100784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00868480"/>
        <c:crosses val="autoZero"/>
        <c:auto val="1"/>
        <c:lblAlgn val="ctr"/>
        <c:lblOffset val="100"/>
        <c:noMultiLvlLbl val="0"/>
      </c:catAx>
      <c:valAx>
        <c:axId val="100868480"/>
        <c:scaling>
          <c:orientation val="minMax"/>
          <c:max val="200"/>
        </c:scaling>
        <c:delete val="1"/>
        <c:axPos val="b"/>
        <c:numFmt formatCode="General" sourceLinked="1"/>
        <c:majorTickMark val="out"/>
        <c:minorTickMark val="none"/>
        <c:tickLblPos val="nextTo"/>
        <c:crossAx val="10078476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94122568223216"/>
          <c:y val="0.66617737900073459"/>
          <c:w val="0.15651941363571673"/>
          <c:h val="0.13783201150489099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25914372255855"/>
          <c:y val="8.5629762095130429E-2"/>
          <c:w val="0.72249474229146293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Q4'!$I$36:$I$53</c:f>
              <c:strCache>
                <c:ptCount val="18"/>
                <c:pt idx="0">
                  <c:v>Exeter, Royal Devon and Exeter Hospital</c:v>
                </c:pt>
                <c:pt idx="1">
                  <c:v>Gloucester, Gloucestershire Hospitals</c:v>
                </c:pt>
                <c:pt idx="2">
                  <c:v>Plymouth, Derriford Hospital</c:v>
                </c:pt>
                <c:pt idx="3">
                  <c:v>Swindon, Great Weston Hospital</c:v>
                </c:pt>
                <c:pt idx="4">
                  <c:v>Truro, Royal Cornwall Hospital</c:v>
                </c:pt>
                <c:pt idx="5">
                  <c:v>Abergavenny, Nevill Hall Hospital</c:v>
                </c:pt>
                <c:pt idx="6">
                  <c:v>Bridgend, Princess of Wales Hospital</c:v>
                </c:pt>
                <c:pt idx="7">
                  <c:v>Carmarthen, Glangwilli General Hospital </c:v>
                </c:pt>
                <c:pt idx="8">
                  <c:v>Haverford West, Withybush Hospital </c:v>
                </c:pt>
                <c:pt idx="9">
                  <c:v>Llantrisant, Royal Glamorgan Hospital </c:v>
                </c:pt>
                <c:pt idx="10">
                  <c:v>Merthyr Tydfil, Prince Charles Hospital</c:v>
                </c:pt>
                <c:pt idx="11">
                  <c:v>Newport, Royal Gwent Hospital </c:v>
                </c:pt>
                <c:pt idx="12">
                  <c:v>Barnstaple, North Devon District Hospital</c:v>
                </c:pt>
                <c:pt idx="13">
                  <c:v>Torquay, Torbay District General Hospital </c:v>
                </c:pt>
                <c:pt idx="14">
                  <c:v>Taunton, Musgrove Park Hospital </c:v>
                </c:pt>
                <c:pt idx="15">
                  <c:v>Cardiff, University Hospital of Wales</c:v>
                </c:pt>
                <c:pt idx="16">
                  <c:v>Swansea, Singleton Hospital </c:v>
                </c:pt>
                <c:pt idx="17">
                  <c:v>Bristol, Bristol Heart Institute</c:v>
                </c:pt>
              </c:strCache>
            </c:strRef>
          </c:cat>
          <c:val>
            <c:numRef>
              <c:f>'Graph data Q4'!$J$36:$J$53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DC-4C21-ADFA-E7BE141C9F4C}"/>
            </c:ext>
          </c:extLst>
        </c:ser>
        <c:ser>
          <c:idx val="1"/>
          <c:order val="1"/>
          <c:tx>
            <c:strRef>
              <c:f>'Graph data Q4'!$K$35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Q4'!$I$36:$I$53</c:f>
              <c:strCache>
                <c:ptCount val="18"/>
                <c:pt idx="0">
                  <c:v>Exeter, Royal Devon and Exeter Hospital</c:v>
                </c:pt>
                <c:pt idx="1">
                  <c:v>Gloucester, Gloucestershire Hospitals</c:v>
                </c:pt>
                <c:pt idx="2">
                  <c:v>Plymouth, Derriford Hospital</c:v>
                </c:pt>
                <c:pt idx="3">
                  <c:v>Swindon, Great Weston Hospital</c:v>
                </c:pt>
                <c:pt idx="4">
                  <c:v>Truro, Royal Cornwall Hospital</c:v>
                </c:pt>
                <c:pt idx="5">
                  <c:v>Abergavenny, Nevill Hall Hospital</c:v>
                </c:pt>
                <c:pt idx="6">
                  <c:v>Bridgend, Princess of Wales Hospital</c:v>
                </c:pt>
                <c:pt idx="7">
                  <c:v>Carmarthen, Glangwilli General Hospital </c:v>
                </c:pt>
                <c:pt idx="8">
                  <c:v>Haverford West, Withybush Hospital </c:v>
                </c:pt>
                <c:pt idx="9">
                  <c:v>Llantrisant, Royal Glamorgan Hospital </c:v>
                </c:pt>
                <c:pt idx="10">
                  <c:v>Merthyr Tydfil, Prince Charles Hospital</c:v>
                </c:pt>
                <c:pt idx="11">
                  <c:v>Newport, Royal Gwent Hospital </c:v>
                </c:pt>
                <c:pt idx="12">
                  <c:v>Barnstaple, North Devon District Hospital</c:v>
                </c:pt>
                <c:pt idx="13">
                  <c:v>Torquay, Torbay District General Hospital </c:v>
                </c:pt>
                <c:pt idx="14">
                  <c:v>Taunton, Musgrove Park Hospital </c:v>
                </c:pt>
                <c:pt idx="15">
                  <c:v>Cardiff, University Hospital of Wales</c:v>
                </c:pt>
                <c:pt idx="16">
                  <c:v>Swansea, Singleton Hospital </c:v>
                </c:pt>
                <c:pt idx="17">
                  <c:v>Bristol, Bristol Heart Institute</c:v>
                </c:pt>
              </c:strCache>
            </c:strRef>
          </c:cat>
          <c:val>
            <c:numRef>
              <c:f>'Graph data Q4'!$K$36:$K$53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DC-4C21-ADFA-E7BE141C9F4C}"/>
            </c:ext>
          </c:extLst>
        </c:ser>
        <c:ser>
          <c:idx val="2"/>
          <c:order val="2"/>
          <c:tx>
            <c:strRef>
              <c:f>'Graph data Q4'!$L$35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Q4'!$I$36:$I$53</c:f>
              <c:strCache>
                <c:ptCount val="18"/>
                <c:pt idx="0">
                  <c:v>Exeter, Royal Devon and Exeter Hospital</c:v>
                </c:pt>
                <c:pt idx="1">
                  <c:v>Gloucester, Gloucestershire Hospitals</c:v>
                </c:pt>
                <c:pt idx="2">
                  <c:v>Plymouth, Derriford Hospital</c:v>
                </c:pt>
                <c:pt idx="3">
                  <c:v>Swindon, Great Weston Hospital</c:v>
                </c:pt>
                <c:pt idx="4">
                  <c:v>Truro, Royal Cornwall Hospital</c:v>
                </c:pt>
                <c:pt idx="5">
                  <c:v>Abergavenny, Nevill Hall Hospital</c:v>
                </c:pt>
                <c:pt idx="6">
                  <c:v>Bridgend, Princess of Wales Hospital</c:v>
                </c:pt>
                <c:pt idx="7">
                  <c:v>Carmarthen, Glangwilli General Hospital </c:v>
                </c:pt>
                <c:pt idx="8">
                  <c:v>Haverford West, Withybush Hospital </c:v>
                </c:pt>
                <c:pt idx="9">
                  <c:v>Llantrisant, Royal Glamorgan Hospital </c:v>
                </c:pt>
                <c:pt idx="10">
                  <c:v>Merthyr Tydfil, Prince Charles Hospital</c:v>
                </c:pt>
                <c:pt idx="11">
                  <c:v>Newport, Royal Gwent Hospital </c:v>
                </c:pt>
                <c:pt idx="12">
                  <c:v>Barnstaple, North Devon District Hospital</c:v>
                </c:pt>
                <c:pt idx="13">
                  <c:v>Torquay, Torbay District General Hospital </c:v>
                </c:pt>
                <c:pt idx="14">
                  <c:v>Taunton, Musgrove Park Hospital </c:v>
                </c:pt>
                <c:pt idx="15">
                  <c:v>Cardiff, University Hospital of Wales</c:v>
                </c:pt>
                <c:pt idx="16">
                  <c:v>Swansea, Singleton Hospital </c:v>
                </c:pt>
                <c:pt idx="17">
                  <c:v>Bristol, Bristol Heart Institute</c:v>
                </c:pt>
              </c:strCache>
            </c:strRef>
          </c:cat>
          <c:val>
            <c:numRef>
              <c:f>'Graph data Q4'!$L$36:$L$53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DC-4C21-ADFA-E7BE141C9F4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0888960"/>
        <c:axId val="100890496"/>
      </c:barChart>
      <c:catAx>
        <c:axId val="100888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00890496"/>
        <c:crosses val="autoZero"/>
        <c:auto val="1"/>
        <c:lblAlgn val="ctr"/>
        <c:lblOffset val="100"/>
        <c:noMultiLvlLbl val="0"/>
      </c:catAx>
      <c:valAx>
        <c:axId val="100890496"/>
        <c:scaling>
          <c:orientation val="minMax"/>
          <c:max val="4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100888960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0454082379447609"/>
          <c:y val="0.1162411796369828"/>
          <c:w val="6.9395017793594319E-2"/>
          <c:h val="0.28941398780633376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85217989065338"/>
          <c:y val="0.10300653246618995"/>
          <c:w val="0.75779903450196273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Plymouth, Derriford Hospital</c:v>
                </c:pt>
                <c:pt idx="5">
                  <c:v>Swindon, Great Weston Hospital</c:v>
                </c:pt>
                <c:pt idx="6">
                  <c:v>Torquay, Torbay District General Hospital </c:v>
                </c:pt>
                <c:pt idx="7">
                  <c:v>Truro, Royal Cornwall Hospital</c:v>
                </c:pt>
                <c:pt idx="8">
                  <c:v>Abergavenny, Nevill Hall Hospital</c:v>
                </c:pt>
                <c:pt idx="9">
                  <c:v>Bridgend, Princess of Wales Hospital</c:v>
                </c:pt>
                <c:pt idx="10">
                  <c:v>Haverford West, Withybush Hospital </c:v>
                </c:pt>
                <c:pt idx="11">
                  <c:v>Llantrisant, Royal Glamorgan Hospital </c:v>
                </c:pt>
                <c:pt idx="12">
                  <c:v>Merthyr Tydfil, Prince Charles Hospital</c:v>
                </c:pt>
                <c:pt idx="13">
                  <c:v>Newport, Royal Gwent Hospital </c:v>
                </c:pt>
                <c:pt idx="14">
                  <c:v>Swansea, Singleton Hospital </c:v>
                </c:pt>
                <c:pt idx="15">
                  <c:v>Taunton, Musgrove Park Hospital </c:v>
                </c:pt>
                <c:pt idx="16">
                  <c:v>Gloucester, Gloucestershire Hospitals</c:v>
                </c:pt>
                <c:pt idx="17">
                  <c:v>Carmarthen, Glangwilli General Hospital </c:v>
                </c:pt>
              </c:strCache>
            </c:strRef>
          </c:cat>
          <c:val>
            <c:numRef>
              <c:f>'Graph data Q1'!$J$58:$J$75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#N/A</c:v>
                </c:pt>
                <c:pt idx="15">
                  <c:v>14</c:v>
                </c:pt>
                <c:pt idx="16">
                  <c:v>0</c:v>
                </c:pt>
                <c:pt idx="17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Q1'!$K$57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Plymouth, Derriford Hospital</c:v>
                </c:pt>
                <c:pt idx="5">
                  <c:v>Swindon, Great Weston Hospital</c:v>
                </c:pt>
                <c:pt idx="6">
                  <c:v>Torquay, Torbay District General Hospital </c:v>
                </c:pt>
                <c:pt idx="7">
                  <c:v>Truro, Royal Cornwall Hospital</c:v>
                </c:pt>
                <c:pt idx="8">
                  <c:v>Abergavenny, Nevill Hall Hospital</c:v>
                </c:pt>
                <c:pt idx="9">
                  <c:v>Bridgend, Princess of Wales Hospital</c:v>
                </c:pt>
                <c:pt idx="10">
                  <c:v>Haverford West, Withybush Hospital </c:v>
                </c:pt>
                <c:pt idx="11">
                  <c:v>Llantrisant, Royal Glamorgan Hospital </c:v>
                </c:pt>
                <c:pt idx="12">
                  <c:v>Merthyr Tydfil, Prince Charles Hospital</c:v>
                </c:pt>
                <c:pt idx="13">
                  <c:v>Newport, Royal Gwent Hospital </c:v>
                </c:pt>
                <c:pt idx="14">
                  <c:v>Swansea, Singleton Hospital </c:v>
                </c:pt>
                <c:pt idx="15">
                  <c:v>Taunton, Musgrove Park Hospital </c:v>
                </c:pt>
                <c:pt idx="16">
                  <c:v>Gloucester, Gloucestershire Hospitals</c:v>
                </c:pt>
                <c:pt idx="17">
                  <c:v>Carmarthen, Glangwilli General Hospital </c:v>
                </c:pt>
              </c:strCache>
            </c:strRef>
          </c:cat>
          <c:val>
            <c:numRef>
              <c:f>'Graph data Q1'!$K$58:$K$75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#N/A</c:v>
                </c:pt>
                <c:pt idx="15">
                  <c:v>9</c:v>
                </c:pt>
                <c:pt idx="16">
                  <c:v>54</c:v>
                </c:pt>
                <c:pt idx="17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Q1'!$L$57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Plymouth, Derriford Hospital</c:v>
                </c:pt>
                <c:pt idx="5">
                  <c:v>Swindon, Great Weston Hospital</c:v>
                </c:pt>
                <c:pt idx="6">
                  <c:v>Torquay, Torbay District General Hospital </c:v>
                </c:pt>
                <c:pt idx="7">
                  <c:v>Truro, Royal Cornwall Hospital</c:v>
                </c:pt>
                <c:pt idx="8">
                  <c:v>Abergavenny, Nevill Hall Hospital</c:v>
                </c:pt>
                <c:pt idx="9">
                  <c:v>Bridgend, Princess of Wales Hospital</c:v>
                </c:pt>
                <c:pt idx="10">
                  <c:v>Haverford West, Withybush Hospital </c:v>
                </c:pt>
                <c:pt idx="11">
                  <c:v>Llantrisant, Royal Glamorgan Hospital </c:v>
                </c:pt>
                <c:pt idx="12">
                  <c:v>Merthyr Tydfil, Prince Charles Hospital</c:v>
                </c:pt>
                <c:pt idx="13">
                  <c:v>Newport, Royal Gwent Hospital </c:v>
                </c:pt>
                <c:pt idx="14">
                  <c:v>Swansea, Singleton Hospital </c:v>
                </c:pt>
                <c:pt idx="15">
                  <c:v>Taunton, Musgrove Park Hospital </c:v>
                </c:pt>
                <c:pt idx="16">
                  <c:v>Gloucester, Gloucestershire Hospitals</c:v>
                </c:pt>
                <c:pt idx="17">
                  <c:v>Carmarthen, Glangwilli General Hospital </c:v>
                </c:pt>
              </c:strCache>
            </c:strRef>
          </c:cat>
          <c:val>
            <c:numRef>
              <c:f>'Graph data Q1'!$L$58:$L$75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#N/A</c:v>
                </c:pt>
                <c:pt idx="15">
                  <c:v>0</c:v>
                </c:pt>
                <c:pt idx="16">
                  <c:v>0</c:v>
                </c:pt>
                <c:pt idx="17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6344960"/>
        <c:axId val="147819136"/>
      </c:barChart>
      <c:catAx>
        <c:axId val="146344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47819136"/>
        <c:crosses val="autoZero"/>
        <c:auto val="1"/>
        <c:lblAlgn val="ctr"/>
        <c:lblOffset val="100"/>
        <c:noMultiLvlLbl val="0"/>
      </c:catAx>
      <c:valAx>
        <c:axId val="14781913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146344960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85217989065338"/>
          <c:y val="0.10300653246618995"/>
          <c:w val="0.74587178196492032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Exeter, Royal Devon and Exeter Hospital</c:v>
                </c:pt>
                <c:pt idx="3">
                  <c:v>Gloucester, Gloucestershire Hospitals</c:v>
                </c:pt>
                <c:pt idx="4">
                  <c:v>Plymouth, Derriford Hospital</c:v>
                </c:pt>
                <c:pt idx="5">
                  <c:v>Swindon, Great Weston Hospital</c:v>
                </c:pt>
                <c:pt idx="6">
                  <c:v>Truro, Royal Cornwall Hospital</c:v>
                </c:pt>
                <c:pt idx="7">
                  <c:v>Abergavenny, Nevill Hall Hospital</c:v>
                </c:pt>
                <c:pt idx="8">
                  <c:v>Haverford West, Withybush Hospital </c:v>
                </c:pt>
                <c:pt idx="9">
                  <c:v>Llantrisant, Royal Glamorgan Hospital </c:v>
                </c:pt>
                <c:pt idx="10">
                  <c:v>Merthyr Tydfil, Prince Charles Hospital</c:v>
                </c:pt>
                <c:pt idx="11">
                  <c:v>Newport, Royal Gwent Hospital </c:v>
                </c:pt>
                <c:pt idx="12">
                  <c:v>Swansea, Singleton Hospital </c:v>
                </c:pt>
                <c:pt idx="13">
                  <c:v>Torquay, Torbay District General Hospital </c:v>
                </c:pt>
                <c:pt idx="14">
                  <c:v>Taunton, Musgrove Park Hospital </c:v>
                </c:pt>
                <c:pt idx="15">
                  <c:v>Barnstaple, North Devon District Hospital</c:v>
                </c:pt>
                <c:pt idx="16">
                  <c:v>Carmarthen, Glangwilli General Hospital </c:v>
                </c:pt>
                <c:pt idx="17">
                  <c:v>Bridgend, Princess of Wales Hospital</c:v>
                </c:pt>
              </c:strCache>
            </c:strRef>
          </c:cat>
          <c:val>
            <c:numRef>
              <c:f>'Graph data Q4'!$J$58:$J$75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D6-450E-8F1F-7D5F78F0BC48}"/>
            </c:ext>
          </c:extLst>
        </c:ser>
        <c:ser>
          <c:idx val="1"/>
          <c:order val="1"/>
          <c:tx>
            <c:strRef>
              <c:f>'Graph data Q4'!$K$57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Exeter, Royal Devon and Exeter Hospital</c:v>
                </c:pt>
                <c:pt idx="3">
                  <c:v>Gloucester, Gloucestershire Hospitals</c:v>
                </c:pt>
                <c:pt idx="4">
                  <c:v>Plymouth, Derriford Hospital</c:v>
                </c:pt>
                <c:pt idx="5">
                  <c:v>Swindon, Great Weston Hospital</c:v>
                </c:pt>
                <c:pt idx="6">
                  <c:v>Truro, Royal Cornwall Hospital</c:v>
                </c:pt>
                <c:pt idx="7">
                  <c:v>Abergavenny, Nevill Hall Hospital</c:v>
                </c:pt>
                <c:pt idx="8">
                  <c:v>Haverford West, Withybush Hospital </c:v>
                </c:pt>
                <c:pt idx="9">
                  <c:v>Llantrisant, Royal Glamorgan Hospital </c:v>
                </c:pt>
                <c:pt idx="10">
                  <c:v>Merthyr Tydfil, Prince Charles Hospital</c:v>
                </c:pt>
                <c:pt idx="11">
                  <c:v>Newport, Royal Gwent Hospital </c:v>
                </c:pt>
                <c:pt idx="12">
                  <c:v>Swansea, Singleton Hospital </c:v>
                </c:pt>
                <c:pt idx="13">
                  <c:v>Torquay, Torbay District General Hospital </c:v>
                </c:pt>
                <c:pt idx="14">
                  <c:v>Taunton, Musgrove Park Hospital </c:v>
                </c:pt>
                <c:pt idx="15">
                  <c:v>Barnstaple, North Devon District Hospital</c:v>
                </c:pt>
                <c:pt idx="16">
                  <c:v>Carmarthen, Glangwilli General Hospital </c:v>
                </c:pt>
                <c:pt idx="17">
                  <c:v>Bridgend, Princess of Wales Hospital</c:v>
                </c:pt>
              </c:strCache>
            </c:strRef>
          </c:cat>
          <c:val>
            <c:numRef>
              <c:f>'Graph data Q4'!$K$58:$K$75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D6-450E-8F1F-7D5F78F0BC48}"/>
            </c:ext>
          </c:extLst>
        </c:ser>
        <c:ser>
          <c:idx val="2"/>
          <c:order val="2"/>
          <c:tx>
            <c:strRef>
              <c:f>'Graph data Q4'!$L$57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Exeter, Royal Devon and Exeter Hospital</c:v>
                </c:pt>
                <c:pt idx="3">
                  <c:v>Gloucester, Gloucestershire Hospitals</c:v>
                </c:pt>
                <c:pt idx="4">
                  <c:v>Plymouth, Derriford Hospital</c:v>
                </c:pt>
                <c:pt idx="5">
                  <c:v>Swindon, Great Weston Hospital</c:v>
                </c:pt>
                <c:pt idx="6">
                  <c:v>Truro, Royal Cornwall Hospital</c:v>
                </c:pt>
                <c:pt idx="7">
                  <c:v>Abergavenny, Nevill Hall Hospital</c:v>
                </c:pt>
                <c:pt idx="8">
                  <c:v>Haverford West, Withybush Hospital </c:v>
                </c:pt>
                <c:pt idx="9">
                  <c:v>Llantrisant, Royal Glamorgan Hospital </c:v>
                </c:pt>
                <c:pt idx="10">
                  <c:v>Merthyr Tydfil, Prince Charles Hospital</c:v>
                </c:pt>
                <c:pt idx="11">
                  <c:v>Newport, Royal Gwent Hospital </c:v>
                </c:pt>
                <c:pt idx="12">
                  <c:v>Swansea, Singleton Hospital </c:v>
                </c:pt>
                <c:pt idx="13">
                  <c:v>Torquay, Torbay District General Hospital </c:v>
                </c:pt>
                <c:pt idx="14">
                  <c:v>Taunton, Musgrove Park Hospital </c:v>
                </c:pt>
                <c:pt idx="15">
                  <c:v>Barnstaple, North Devon District Hospital</c:v>
                </c:pt>
                <c:pt idx="16">
                  <c:v>Carmarthen, Glangwilli General Hospital </c:v>
                </c:pt>
                <c:pt idx="17">
                  <c:v>Bridgend, Princess of Wales Hospital</c:v>
                </c:pt>
              </c:strCache>
            </c:strRef>
          </c:cat>
          <c:val>
            <c:numRef>
              <c:f>'Graph data Q4'!$L$58:$L$75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D6-450E-8F1F-7D5F78F0BC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0951936"/>
        <c:axId val="100953472"/>
      </c:barChart>
      <c:catAx>
        <c:axId val="100951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00953472"/>
        <c:crosses val="autoZero"/>
        <c:auto val="1"/>
        <c:lblAlgn val="ctr"/>
        <c:lblOffset val="100"/>
        <c:noMultiLvlLbl val="0"/>
      </c:catAx>
      <c:valAx>
        <c:axId val="100953472"/>
        <c:scaling>
          <c:orientation val="minMax"/>
          <c:max val="3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100951936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91167799055941845"/>
          <c:y val="9.662062733961535E-2"/>
          <c:w val="7.0889846047444902E-2"/>
          <c:h val="0.2846044429437312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28679248444554"/>
          <c:y val="0.10895280812244794"/>
          <c:w val="0.83214959616197959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Q4'!$B$36:$B$54</c:f>
              <c:strCache>
                <c:ptCount val="19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Gloucester, Gloucestershire Hospitals </c:v>
                </c:pt>
                <c:pt idx="3">
                  <c:v>Plymouth, Derriford Hospital </c:v>
                </c:pt>
                <c:pt idx="4">
                  <c:v>Swindon, Great Weston Hospital </c:v>
                </c:pt>
                <c:pt idx="5">
                  <c:v>Torquay, Torbay General District Hospital </c:v>
                </c:pt>
                <c:pt idx="6">
                  <c:v>Truro, Royal Cornwall Hospital </c:v>
                </c:pt>
                <c:pt idx="7">
                  <c:v>Abergavenny, Nevill Hall Hospital</c:v>
                </c:pt>
                <c:pt idx="8">
                  <c:v>Bridgend, Princess of Wales Hospital</c:v>
                </c:pt>
                <c:pt idx="9">
                  <c:v>Merthyr Tydfil, Prince Charles Hospital</c:v>
                </c:pt>
                <c:pt idx="10">
                  <c:v>Newport, Royal Gwent Hospital </c:v>
                </c:pt>
                <c:pt idx="11">
                  <c:v>Swansea, Singleton Hospital</c:v>
                </c:pt>
                <c:pt idx="12">
                  <c:v>Llantrisant, Royal Glamorgan Hospital </c:v>
                </c:pt>
                <c:pt idx="13">
                  <c:v>Haverfordwest, Withybush Hospital </c:v>
                </c:pt>
                <c:pt idx="14">
                  <c:v>Carmarthen, Glangwilli General Hospital </c:v>
                </c:pt>
                <c:pt idx="15">
                  <c:v>Taunton, Musgrove Park Hospital </c:v>
                </c:pt>
                <c:pt idx="16">
                  <c:v>Exeter, Royal Devon and Exeter Hospital </c:v>
                </c:pt>
                <c:pt idx="17">
                  <c:v>Cardiff, Noah’s Ark Children’s Hospital</c:v>
                </c:pt>
                <c:pt idx="18">
                  <c:v>Bristol, Bristol Royal Hospital for Children </c:v>
                </c:pt>
              </c:strCache>
            </c:strRef>
          </c:cat>
          <c:val>
            <c:numRef>
              <c:f>'Graph data Q4'!$C$36:$C$54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63-4337-9B6D-C4F2A3E78B34}"/>
            </c:ext>
          </c:extLst>
        </c:ser>
        <c:ser>
          <c:idx val="1"/>
          <c:order val="1"/>
          <c:tx>
            <c:strRef>
              <c:f>'Graph data Q4'!$D$35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Q4'!$B$36:$B$54</c:f>
              <c:strCache>
                <c:ptCount val="19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Gloucester, Gloucestershire Hospitals </c:v>
                </c:pt>
                <c:pt idx="3">
                  <c:v>Plymouth, Derriford Hospital </c:v>
                </c:pt>
                <c:pt idx="4">
                  <c:v>Swindon, Great Weston Hospital </c:v>
                </c:pt>
                <c:pt idx="5">
                  <c:v>Torquay, Torbay General District Hospital </c:v>
                </c:pt>
                <c:pt idx="6">
                  <c:v>Truro, Royal Cornwall Hospital </c:v>
                </c:pt>
                <c:pt idx="7">
                  <c:v>Abergavenny, Nevill Hall Hospital</c:v>
                </c:pt>
                <c:pt idx="8">
                  <c:v>Bridgend, Princess of Wales Hospital</c:v>
                </c:pt>
                <c:pt idx="9">
                  <c:v>Merthyr Tydfil, Prince Charles Hospital</c:v>
                </c:pt>
                <c:pt idx="10">
                  <c:v>Newport, Royal Gwent Hospital </c:v>
                </c:pt>
                <c:pt idx="11">
                  <c:v>Swansea, Singleton Hospital</c:v>
                </c:pt>
                <c:pt idx="12">
                  <c:v>Llantrisant, Royal Glamorgan Hospital </c:v>
                </c:pt>
                <c:pt idx="13">
                  <c:v>Haverfordwest, Withybush Hospital </c:v>
                </c:pt>
                <c:pt idx="14">
                  <c:v>Carmarthen, Glangwilli General Hospital </c:v>
                </c:pt>
                <c:pt idx="15">
                  <c:v>Taunton, Musgrove Park Hospital </c:v>
                </c:pt>
                <c:pt idx="16">
                  <c:v>Exeter, Royal Devon and Exeter Hospital </c:v>
                </c:pt>
                <c:pt idx="17">
                  <c:v>Cardiff, Noah’s Ark Children’s Hospital</c:v>
                </c:pt>
                <c:pt idx="18">
                  <c:v>Bristol, Bristol Royal Hospital for Children </c:v>
                </c:pt>
              </c:strCache>
            </c:strRef>
          </c:cat>
          <c:val>
            <c:numRef>
              <c:f>'Graph data Q4'!$D$36:$D$54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63-4337-9B6D-C4F2A3E78B34}"/>
            </c:ext>
          </c:extLst>
        </c:ser>
        <c:ser>
          <c:idx val="2"/>
          <c:order val="2"/>
          <c:tx>
            <c:strRef>
              <c:f>'Graph data Q4'!$E$35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Q4'!$B$36:$B$54</c:f>
              <c:strCache>
                <c:ptCount val="19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Gloucester, Gloucestershire Hospitals </c:v>
                </c:pt>
                <c:pt idx="3">
                  <c:v>Plymouth, Derriford Hospital </c:v>
                </c:pt>
                <c:pt idx="4">
                  <c:v>Swindon, Great Weston Hospital </c:v>
                </c:pt>
                <c:pt idx="5">
                  <c:v>Torquay, Torbay General District Hospital </c:v>
                </c:pt>
                <c:pt idx="6">
                  <c:v>Truro, Royal Cornwall Hospital </c:v>
                </c:pt>
                <c:pt idx="7">
                  <c:v>Abergavenny, Nevill Hall Hospital</c:v>
                </c:pt>
                <c:pt idx="8">
                  <c:v>Bridgend, Princess of Wales Hospital</c:v>
                </c:pt>
                <c:pt idx="9">
                  <c:v>Merthyr Tydfil, Prince Charles Hospital</c:v>
                </c:pt>
                <c:pt idx="10">
                  <c:v>Newport, Royal Gwent Hospital </c:v>
                </c:pt>
                <c:pt idx="11">
                  <c:v>Swansea, Singleton Hospital</c:v>
                </c:pt>
                <c:pt idx="12">
                  <c:v>Llantrisant, Royal Glamorgan Hospital </c:v>
                </c:pt>
                <c:pt idx="13">
                  <c:v>Haverfordwest, Withybush Hospital </c:v>
                </c:pt>
                <c:pt idx="14">
                  <c:v>Carmarthen, Glangwilli General Hospital </c:v>
                </c:pt>
                <c:pt idx="15">
                  <c:v>Taunton, Musgrove Park Hospital </c:v>
                </c:pt>
                <c:pt idx="16">
                  <c:v>Exeter, Royal Devon and Exeter Hospital </c:v>
                </c:pt>
                <c:pt idx="17">
                  <c:v>Cardiff, Noah’s Ark Children’s Hospital</c:v>
                </c:pt>
                <c:pt idx="18">
                  <c:v>Bristol, Bristol Royal Hospital for Children </c:v>
                </c:pt>
              </c:strCache>
            </c:strRef>
          </c:cat>
          <c:val>
            <c:numRef>
              <c:f>'Graph data Q4'!$E$36:$E$54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D63-4337-9B6D-C4F2A3E78B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0990336"/>
        <c:axId val="102302848"/>
      </c:barChart>
      <c:catAx>
        <c:axId val="100990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02302848"/>
        <c:crosses val="autoZero"/>
        <c:auto val="1"/>
        <c:lblAlgn val="ctr"/>
        <c:lblOffset val="100"/>
        <c:noMultiLvlLbl val="0"/>
      </c:catAx>
      <c:valAx>
        <c:axId val="102302848"/>
        <c:scaling>
          <c:orientation val="minMax"/>
          <c:max val="6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10099033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289648576348127"/>
          <c:y val="0.13699509783010311"/>
          <c:w val="5.4555733306182685E-2"/>
          <c:h val="0.21179725840522723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74940878499532615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Gloucester, Gloucestershire Hospitals </c:v>
                </c:pt>
                <c:pt idx="4">
                  <c:v>Plymouth, Derriford Hospital </c:v>
                </c:pt>
                <c:pt idx="5">
                  <c:v>Taunton, Musgrove Park Hospital </c:v>
                </c:pt>
                <c:pt idx="6">
                  <c:v>Truro, Royal Cornwall Hospital </c:v>
                </c:pt>
                <c:pt idx="7">
                  <c:v>Abergavenny, Nevill Hall Hospital</c:v>
                </c:pt>
                <c:pt idx="8">
                  <c:v>Bridgend, Princess of Wales Hospital</c:v>
                </c:pt>
                <c:pt idx="9">
                  <c:v>Merthyr Tydfil, Prince Charles Hospital</c:v>
                </c:pt>
                <c:pt idx="10">
                  <c:v>Newport, Royal Gwent Hospital </c:v>
                </c:pt>
                <c:pt idx="11">
                  <c:v>Swansea, Singleton Hospital</c:v>
                </c:pt>
                <c:pt idx="12">
                  <c:v>Haverfordwest, Withybush Hospital </c:v>
                </c:pt>
                <c:pt idx="13">
                  <c:v>Bath, Royal United Hospital </c:v>
                </c:pt>
                <c:pt idx="14">
                  <c:v>Llantrisant, Royal Glamorgan Hospital </c:v>
                </c:pt>
                <c:pt idx="15">
                  <c:v>Carmarthen, Glangwilli General Hospital </c:v>
                </c:pt>
                <c:pt idx="16">
                  <c:v>Swindon, Great Weston Hospital </c:v>
                </c:pt>
                <c:pt idx="17">
                  <c:v>Exeter, Royal Devon and Exeter Hospital </c:v>
                </c:pt>
                <c:pt idx="18">
                  <c:v>Torquay, Torbay General District Hospital </c:v>
                </c:pt>
              </c:strCache>
            </c:strRef>
          </c:cat>
          <c:val>
            <c:numRef>
              <c:f>'Graph data Q4'!$C$58:$C$76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B3-4A29-B78B-B6A3931046BB}"/>
            </c:ext>
          </c:extLst>
        </c:ser>
        <c:ser>
          <c:idx val="1"/>
          <c:order val="1"/>
          <c:tx>
            <c:strRef>
              <c:f>'Graph data Q4'!$D$57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Gloucester, Gloucestershire Hospitals </c:v>
                </c:pt>
                <c:pt idx="4">
                  <c:v>Plymouth, Derriford Hospital </c:v>
                </c:pt>
                <c:pt idx="5">
                  <c:v>Taunton, Musgrove Park Hospital </c:v>
                </c:pt>
                <c:pt idx="6">
                  <c:v>Truro, Royal Cornwall Hospital </c:v>
                </c:pt>
                <c:pt idx="7">
                  <c:v>Abergavenny, Nevill Hall Hospital</c:v>
                </c:pt>
                <c:pt idx="8">
                  <c:v>Bridgend, Princess of Wales Hospital</c:v>
                </c:pt>
                <c:pt idx="9">
                  <c:v>Merthyr Tydfil, Prince Charles Hospital</c:v>
                </c:pt>
                <c:pt idx="10">
                  <c:v>Newport, Royal Gwent Hospital </c:v>
                </c:pt>
                <c:pt idx="11">
                  <c:v>Swansea, Singleton Hospital</c:v>
                </c:pt>
                <c:pt idx="12">
                  <c:v>Haverfordwest, Withybush Hospital </c:v>
                </c:pt>
                <c:pt idx="13">
                  <c:v>Bath, Royal United Hospital </c:v>
                </c:pt>
                <c:pt idx="14">
                  <c:v>Llantrisant, Royal Glamorgan Hospital </c:v>
                </c:pt>
                <c:pt idx="15">
                  <c:v>Carmarthen, Glangwilli General Hospital </c:v>
                </c:pt>
                <c:pt idx="16">
                  <c:v>Swindon, Great Weston Hospital </c:v>
                </c:pt>
                <c:pt idx="17">
                  <c:v>Exeter, Royal Devon and Exeter Hospital </c:v>
                </c:pt>
                <c:pt idx="18">
                  <c:v>Torquay, Torbay General District Hospital </c:v>
                </c:pt>
              </c:strCache>
            </c:strRef>
          </c:cat>
          <c:val>
            <c:numRef>
              <c:f>'Graph data Q4'!$D$58:$D$76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B3-4A29-B78B-B6A3931046BB}"/>
            </c:ext>
          </c:extLst>
        </c:ser>
        <c:ser>
          <c:idx val="2"/>
          <c:order val="2"/>
          <c:tx>
            <c:strRef>
              <c:f>'Graph data Q4'!$E$57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Gloucester, Gloucestershire Hospitals </c:v>
                </c:pt>
                <c:pt idx="4">
                  <c:v>Plymouth, Derriford Hospital </c:v>
                </c:pt>
                <c:pt idx="5">
                  <c:v>Taunton, Musgrove Park Hospital </c:v>
                </c:pt>
                <c:pt idx="6">
                  <c:v>Truro, Royal Cornwall Hospital </c:v>
                </c:pt>
                <c:pt idx="7">
                  <c:v>Abergavenny, Nevill Hall Hospital</c:v>
                </c:pt>
                <c:pt idx="8">
                  <c:v>Bridgend, Princess of Wales Hospital</c:v>
                </c:pt>
                <c:pt idx="9">
                  <c:v>Merthyr Tydfil, Prince Charles Hospital</c:v>
                </c:pt>
                <c:pt idx="10">
                  <c:v>Newport, Royal Gwent Hospital </c:v>
                </c:pt>
                <c:pt idx="11">
                  <c:v>Swansea, Singleton Hospital</c:v>
                </c:pt>
                <c:pt idx="12">
                  <c:v>Haverfordwest, Withybush Hospital </c:v>
                </c:pt>
                <c:pt idx="13">
                  <c:v>Bath, Royal United Hospital </c:v>
                </c:pt>
                <c:pt idx="14">
                  <c:v>Llantrisant, Royal Glamorgan Hospital </c:v>
                </c:pt>
                <c:pt idx="15">
                  <c:v>Carmarthen, Glangwilli General Hospital </c:v>
                </c:pt>
                <c:pt idx="16">
                  <c:v>Swindon, Great Weston Hospital </c:v>
                </c:pt>
                <c:pt idx="17">
                  <c:v>Exeter, Royal Devon and Exeter Hospital </c:v>
                </c:pt>
                <c:pt idx="18">
                  <c:v>Torquay, Torbay General District Hospital </c:v>
                </c:pt>
              </c:strCache>
            </c:strRef>
          </c:cat>
          <c:val>
            <c:numRef>
              <c:f>'Graph data Q4'!$E$58:$E$76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B3-4A29-B78B-B6A3931046B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2343808"/>
        <c:axId val="102345344"/>
      </c:barChart>
      <c:catAx>
        <c:axId val="102343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02345344"/>
        <c:crosses val="autoZero"/>
        <c:auto val="1"/>
        <c:lblAlgn val="ctr"/>
        <c:lblOffset val="100"/>
        <c:noMultiLvlLbl val="0"/>
      </c:catAx>
      <c:valAx>
        <c:axId val="102345344"/>
        <c:scaling>
          <c:orientation val="minMax"/>
          <c:max val="3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10234380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783116342863348"/>
          <c:y val="0.19952368897431383"/>
          <c:w val="5.3102267790744971E-2"/>
          <c:h val="0.23073728145504277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 data Q4'!$C$81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Q4'!$B$82:$B$100</c:f>
              <c:strCache>
                <c:ptCount val="19"/>
                <c:pt idx="0">
                  <c:v>Barnstaple, North Devon District Hospital </c:v>
                </c:pt>
                <c:pt idx="1">
                  <c:v>Gloucester, Gloucestershire Hospitals </c:v>
                </c:pt>
                <c:pt idx="2">
                  <c:v>Plymouth, Derriford Hospital </c:v>
                </c:pt>
                <c:pt idx="3">
                  <c:v>Abergavenny, Nevill Hall Hospital</c:v>
                </c:pt>
                <c:pt idx="4">
                  <c:v>Bridgend, Princess of Wales Hospital</c:v>
                </c:pt>
                <c:pt idx="5">
                  <c:v>Carmarthen, Glangwilli General Hospital </c:v>
                </c:pt>
                <c:pt idx="6">
                  <c:v>Haverfordwest, Withybush Hospital </c:v>
                </c:pt>
                <c:pt idx="7">
                  <c:v>Merthyr Tydfil, Prince Charles Hospital</c:v>
                </c:pt>
                <c:pt idx="8">
                  <c:v>Newport, Royal Gwent Hospital </c:v>
                </c:pt>
                <c:pt idx="9">
                  <c:v>Swansea, Singleton Hospital</c:v>
                </c:pt>
                <c:pt idx="10">
                  <c:v>Torquay, Torbay General District Hospital </c:v>
                </c:pt>
                <c:pt idx="11">
                  <c:v>Taunton, Musgrove Park Hospital </c:v>
                </c:pt>
                <c:pt idx="12">
                  <c:v>Truro, Royal Cornwall Hospital </c:v>
                </c:pt>
                <c:pt idx="13">
                  <c:v>Bristol, Bristol Royal Hospital for Children </c:v>
                </c:pt>
                <c:pt idx="14">
                  <c:v>Swindon, Great Weston Hospital </c:v>
                </c:pt>
                <c:pt idx="15">
                  <c:v>Exeter, Royal Devon and Exeter Hospital </c:v>
                </c:pt>
                <c:pt idx="16">
                  <c:v>Bath, Royal United Hospital </c:v>
                </c:pt>
                <c:pt idx="17">
                  <c:v>Llantrisant, Royal Glamorgan Hospital </c:v>
                </c:pt>
                <c:pt idx="18">
                  <c:v>Cardiff, Noah’s Ark Children’s Hospital</c:v>
                </c:pt>
              </c:strCache>
            </c:strRef>
          </c:cat>
          <c:val>
            <c:numRef>
              <c:f>'Graph data Q4'!$C$82:$C$100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54-41BF-9081-1143C2576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2354304"/>
        <c:axId val="102372480"/>
      </c:barChart>
      <c:catAx>
        <c:axId val="102354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02372480"/>
        <c:crosses val="autoZero"/>
        <c:auto val="1"/>
        <c:lblAlgn val="ctr"/>
        <c:lblOffset val="100"/>
        <c:noMultiLvlLbl val="0"/>
      </c:catAx>
      <c:valAx>
        <c:axId val="10237248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02354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396886475665043"/>
          <c:y val="0.11708518652741629"/>
          <c:w val="0.617208536294382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Q4'!$G$81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Q4'!$F$82:$F$100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Gloucester, Gloucestershire Hospitals </c:v>
                </c:pt>
                <c:pt idx="4">
                  <c:v>Plymouth, Derriford Hospital </c:v>
                </c:pt>
                <c:pt idx="5">
                  <c:v>Taunton, Musgrove Park Hospital </c:v>
                </c:pt>
                <c:pt idx="6">
                  <c:v>Abergavenny, Nevill Hall Hospital</c:v>
                </c:pt>
                <c:pt idx="7">
                  <c:v>Bridgend, Princess of Wales Hospital</c:v>
                </c:pt>
                <c:pt idx="8">
                  <c:v>Carmarthen, Glangwilli General Hospital </c:v>
                </c:pt>
                <c:pt idx="9">
                  <c:v>Haverfordwest, Withybush Hospital </c:v>
                </c:pt>
                <c:pt idx="10">
                  <c:v>Merthyr Tydfil, Prince Charles Hospital</c:v>
                </c:pt>
                <c:pt idx="11">
                  <c:v>Newport, Royal Gwent Hospital </c:v>
                </c:pt>
                <c:pt idx="12">
                  <c:v>Swansea, Singleton Hospital</c:v>
                </c:pt>
                <c:pt idx="13">
                  <c:v>Torquay, Torbay General District Hospital </c:v>
                </c:pt>
                <c:pt idx="14">
                  <c:v>Llantrisant, Royal Glamorgan Hospital </c:v>
                </c:pt>
                <c:pt idx="15">
                  <c:v>Swindon, Great Weston Hospital </c:v>
                </c:pt>
                <c:pt idx="16">
                  <c:v>Exeter, Royal Devon and Exeter Hospital </c:v>
                </c:pt>
                <c:pt idx="17">
                  <c:v>Bath, Royal United Hospital </c:v>
                </c:pt>
                <c:pt idx="18">
                  <c:v>Truro, Royal Cornwall Hospital </c:v>
                </c:pt>
              </c:strCache>
            </c:strRef>
          </c:cat>
          <c:val>
            <c:numRef>
              <c:f>'Graph data Q4'!$G$82:$G$100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3E-4388-BDFC-0B43B61FB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2381056"/>
        <c:axId val="102382592"/>
      </c:barChart>
      <c:catAx>
        <c:axId val="102381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02382592"/>
        <c:crosses val="autoZero"/>
        <c:auto val="1"/>
        <c:lblAlgn val="ctr"/>
        <c:lblOffset val="100"/>
        <c:noMultiLvlLbl val="0"/>
      </c:catAx>
      <c:valAx>
        <c:axId val="10238259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02381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9195418188384814"/>
          <c:y val="0.11684074981232774"/>
          <c:w val="0.60530538664873301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Q4'!$K$81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Q4'!$J$82:$J$99</c:f>
              <c:strCache>
                <c:ptCount val="18"/>
                <c:pt idx="0">
                  <c:v>Exeter, Royal Devon and Exeter Hospital</c:v>
                </c:pt>
                <c:pt idx="1">
                  <c:v>Gloucester, Gloucestershire Hospitals</c:v>
                </c:pt>
                <c:pt idx="2">
                  <c:v>Plymouth, Derriford Hospital</c:v>
                </c:pt>
                <c:pt idx="3">
                  <c:v>Swindon, Great Weston Hospital</c:v>
                </c:pt>
                <c:pt idx="4">
                  <c:v>Truro, Royal Cornwall Hospital</c:v>
                </c:pt>
                <c:pt idx="5">
                  <c:v>Abergavenny, Nevill Hall Hospital</c:v>
                </c:pt>
                <c:pt idx="6">
                  <c:v>Bridgend, Princess of Wales Hospital</c:v>
                </c:pt>
                <c:pt idx="7">
                  <c:v>Carmarthen, Glangwilli General Hospital </c:v>
                </c:pt>
                <c:pt idx="8">
                  <c:v>Haverford West, Withybush Hospital </c:v>
                </c:pt>
                <c:pt idx="9">
                  <c:v>Merthyr Tydfil, Prince Charles Hospital</c:v>
                </c:pt>
                <c:pt idx="10">
                  <c:v>Newport, Royal Gwent Hospital </c:v>
                </c:pt>
                <c:pt idx="11">
                  <c:v>Swansea, Singleton Hospital </c:v>
                </c:pt>
                <c:pt idx="12">
                  <c:v>Barnstaple, North Devon District Hospital</c:v>
                </c:pt>
                <c:pt idx="13">
                  <c:v>Llantrisant, Royal Glamorgan Hospital </c:v>
                </c:pt>
                <c:pt idx="14">
                  <c:v>Torquay, Torbay District General Hospital </c:v>
                </c:pt>
                <c:pt idx="15">
                  <c:v>Cardiff, University Hospital of Wales</c:v>
                </c:pt>
                <c:pt idx="16">
                  <c:v>Bristol, Bristol Heart Institute</c:v>
                </c:pt>
                <c:pt idx="17">
                  <c:v>Taunton, Musgrove Park Hospital </c:v>
                </c:pt>
              </c:strCache>
            </c:strRef>
          </c:cat>
          <c:val>
            <c:numRef>
              <c:f>'Graph data Q4'!$K$82:$K$99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36-49A1-AF8C-E4578367A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2407552"/>
        <c:axId val="102413440"/>
      </c:barChart>
      <c:catAx>
        <c:axId val="102407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02413440"/>
        <c:crosses val="autoZero"/>
        <c:auto val="1"/>
        <c:lblAlgn val="ctr"/>
        <c:lblOffset val="100"/>
        <c:noMultiLvlLbl val="0"/>
      </c:catAx>
      <c:valAx>
        <c:axId val="10241344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02407552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804154160306922"/>
          <c:y val="0.11659730608107916"/>
          <c:w val="0.59210970011511277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Q4'!$O$81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Q4'!$N$82:$N$99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Exeter, Royal Devon and Exeter Hospital</c:v>
                </c:pt>
                <c:pt idx="3">
                  <c:v>Gloucester, Gloucestershire Hospitals</c:v>
                </c:pt>
                <c:pt idx="4">
                  <c:v>Plymouth, Derriford Hospital</c:v>
                </c:pt>
                <c:pt idx="5">
                  <c:v>Swindon, Great Weston Hospital</c:v>
                </c:pt>
                <c:pt idx="6">
                  <c:v>Taunton, Musgrove Park Hospital </c:v>
                </c:pt>
                <c:pt idx="7">
                  <c:v>Truro, Royal Cornwall Hospital</c:v>
                </c:pt>
                <c:pt idx="8">
                  <c:v>Abergavenny, Nevill Hall Hospital</c:v>
                </c:pt>
                <c:pt idx="9">
                  <c:v>Bridgend, Princess of Wales Hospital</c:v>
                </c:pt>
                <c:pt idx="10">
                  <c:v>Carmarthen, Glangwilli General Hospital </c:v>
                </c:pt>
                <c:pt idx="11">
                  <c:v>Haverford West, Withybush Hospital </c:v>
                </c:pt>
                <c:pt idx="12">
                  <c:v>Llantrisant, Royal Glamorgan Hospital </c:v>
                </c:pt>
                <c:pt idx="13">
                  <c:v>Merthyr Tydfil, Prince Charles Hospital</c:v>
                </c:pt>
                <c:pt idx="14">
                  <c:v>Newport, Royal Gwent Hospital </c:v>
                </c:pt>
                <c:pt idx="15">
                  <c:v>Swansea, Singleton Hospital </c:v>
                </c:pt>
                <c:pt idx="16">
                  <c:v>Barnstaple, North Devon District Hospital</c:v>
                </c:pt>
                <c:pt idx="17">
                  <c:v>Torquay, Torbay District General Hospital </c:v>
                </c:pt>
              </c:strCache>
            </c:strRef>
          </c:cat>
          <c:val>
            <c:numRef>
              <c:f>'Graph data Q4'!$O$82:$O$99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5C-4622-8B2C-2017EC47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2442496"/>
        <c:axId val="102444032"/>
      </c:barChart>
      <c:catAx>
        <c:axId val="102442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02444032"/>
        <c:crosses val="autoZero"/>
        <c:auto val="1"/>
        <c:lblAlgn val="ctr"/>
        <c:lblOffset val="100"/>
        <c:noMultiLvlLbl val="0"/>
      </c:catAx>
      <c:valAx>
        <c:axId val="10244403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02442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Centre range of DNA (%) -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Q4'!$C$107:$J$107</c:f>
              <c:numCache>
                <c:formatCode>0%</c:formatCode>
                <c:ptCount val="8"/>
                <c:pt idx="0">
                  <c:v>0.14000000000000001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575-4586-9A89-900FA9892613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Q4'!$C$108:$J$108</c:f>
              <c:numCache>
                <c:formatCode>0%</c:formatCode>
                <c:ptCount val="8"/>
                <c:pt idx="0">
                  <c:v>0.255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75-4586-9A89-900FA9892613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Q4'!$C$109:$J$109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575-4586-9A89-900FA9892613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Q4'!$C$110:$J$110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575-4586-9A89-900FA9892613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Q4'!$C$111:$J$111</c:f>
              <c:numCache>
                <c:formatCode>0%</c:formatCode>
                <c:ptCount val="8"/>
                <c:pt idx="0">
                  <c:v>0.17</c:v>
                </c:pt>
                <c:pt idx="1">
                  <c:v>0.17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575-4586-9A89-900FA9892613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Q4'!$C$112:$J$112</c:f>
              <c:numCache>
                <c:formatCode>0%</c:formatCode>
                <c:ptCount val="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575-4586-9A89-900FA9892613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Q4'!$C$113:$J$113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575-4586-9A89-900FA9892613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Q4'!$C$114:$J$114</c:f>
              <c:numCache>
                <c:formatCode>0%</c:formatCode>
                <c:ptCount val="8"/>
                <c:pt idx="0">
                  <c:v>0</c:v>
                </c:pt>
                <c:pt idx="1">
                  <c:v>7.0000000000000007E-2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575-4586-9A89-900FA9892613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Q4'!$C$115:$J$115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575-4586-9A89-900FA9892613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Q4'!$C$116:$J$116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575-4586-9A89-900FA9892613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Q4'!$C$117:$J$117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575-4586-9A89-900FA9892613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Q4'!$C$118:$J$118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4575-4586-9A89-900FA9892613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Q4'!$C$119:$J$119</c:f>
              <c:numCache>
                <c:formatCode>0%</c:formatCode>
                <c:ptCount val="8"/>
                <c:pt idx="0">
                  <c:v>0</c:v>
                </c:pt>
                <c:pt idx="1">
                  <c:v>0.08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4575-4586-9A89-900FA9892613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Q4'!$C$120:$J$120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4575-4586-9A89-900FA9892613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Q4'!$C$121:$J$121</c:f>
              <c:numCache>
                <c:formatCode>0%</c:formatCode>
                <c:ptCount val="8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4575-4586-9A89-900FA9892613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Q4'!$C$122:$J$122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4575-4586-9A89-900FA9892613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Q4'!$C$123:$J$123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4575-4586-9A89-900FA9892613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Q4'!$C$124:$J$124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4575-4586-9A89-900FA9892613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Q4'!$C$125:$J$125</c:f>
              <c:numCache>
                <c:formatCode>0%</c:formatCode>
                <c:ptCount val="8"/>
                <c:pt idx="0">
                  <c:v>0.14000000000000001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4575-4586-9A89-900FA9892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7C2855"/>
              </a:solidFill>
            </c:spPr>
          </c:downBars>
        </c:upDownBars>
        <c:axId val="102508416"/>
        <c:axId val="102509952"/>
      </c:stockChart>
      <c:catAx>
        <c:axId val="102508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2509952"/>
        <c:crosses val="autoZero"/>
        <c:auto val="1"/>
        <c:lblAlgn val="ctr"/>
        <c:lblOffset val="100"/>
        <c:noMultiLvlLbl val="0"/>
      </c:catAx>
      <c:valAx>
        <c:axId val="1025099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02508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Centre range of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Q4'!$C$129:$J$129</c:f>
              <c:numCache>
                <c:formatCode>0%</c:formatCode>
                <c:ptCount val="8"/>
                <c:pt idx="0">
                  <c:v>5.8999999999999997E-2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E5-4D12-9715-870DC4D65BD9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Q4'!$C$130:$J$130</c:f>
              <c:numCache>
                <c:formatCode>0%</c:formatCode>
                <c:ptCount val="8"/>
                <c:pt idx="0">
                  <c:v>0.15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E5-4D12-9715-870DC4D65BD9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Q4'!$C$131:$J$131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FE5-4D12-9715-870DC4D65BD9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Q4'!$C$132:$J$132</c:f>
              <c:numCache>
                <c:formatCode>0%</c:formatCode>
                <c:ptCount val="8"/>
                <c:pt idx="0">
                  <c:v>5.8000000000000003E-2</c:v>
                </c:pt>
                <c:pt idx="1">
                  <c:v>0.06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FE5-4D12-9715-870DC4D65BD9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Q4'!$C$133:$J$133</c:f>
              <c:numCache>
                <c:formatCode>0%</c:formatCode>
                <c:ptCount val="8"/>
                <c:pt idx="0">
                  <c:v>0.13</c:v>
                </c:pt>
                <c:pt idx="1">
                  <c:v>7.0000000000000007E-2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FE5-4D12-9715-870DC4D65BD9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Q4'!$C$134:$J$134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FE5-4D12-9715-870DC4D65BD9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Q4'!$C$135:$J$135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FE5-4D12-9715-870DC4D65BD9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Q4'!$C$136:$J$136</c:f>
              <c:numCache>
                <c:formatCode>0%</c:formatCode>
                <c:ptCount val="8"/>
                <c:pt idx="0">
                  <c:v>5.1999999999999998E-2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FE5-4D12-9715-870DC4D65BD9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Q4'!$C$137:$J$137</c:f>
              <c:numCache>
                <c:formatCode>0%</c:formatCode>
                <c:ptCount val="8"/>
                <c:pt idx="0">
                  <c:v>8.3000000000000004E-2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FE5-4D12-9715-870DC4D65BD9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Q4'!$C$138:$J$138</c:f>
              <c:numCache>
                <c:formatCode>0%</c:formatCode>
                <c:ptCount val="8"/>
                <c:pt idx="0">
                  <c:v>2.9000000000000001E-2</c:v>
                </c:pt>
                <c:pt idx="1">
                  <c:v>1.6E-2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FE5-4D12-9715-870DC4D65BD9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Q4'!$C$139:$J$139</c:f>
              <c:numCache>
                <c:formatCode>0%</c:formatCode>
                <c:ptCount val="8"/>
                <c:pt idx="0">
                  <c:v>6.3399999999999998E-2</c:v>
                </c:pt>
                <c:pt idx="1">
                  <c:v>5.74E-2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FE5-4D12-9715-870DC4D65BD9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Q4'!$C$140:$J$140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2FE5-4D12-9715-870DC4D65BD9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Q4'!$C$141:$J$141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2FE5-4D12-9715-870DC4D65BD9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Q4'!$C$142:$J$142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2FE5-4D12-9715-870DC4D65BD9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Q4'!$C$143:$J$143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2FE5-4D12-9715-870DC4D65BD9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Q4'!$C$144:$J$144</c:f>
              <c:numCache>
                <c:formatCode>0%</c:formatCode>
                <c:ptCount val="8"/>
                <c:pt idx="0">
                  <c:v>0.3095</c:v>
                </c:pt>
                <c:pt idx="1">
                  <c:v>0.06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2FE5-4D12-9715-870DC4D65BD9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Q4'!$C$145:$J$145</c:f>
              <c:numCache>
                <c:formatCode>0%</c:formatCode>
                <c:ptCount val="8"/>
                <c:pt idx="0">
                  <c:v>0.20369999999999999</c:v>
                </c:pt>
                <c:pt idx="1">
                  <c:v>4.65E-2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2FE5-4D12-9715-870DC4D65BD9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Q4'!$C$146:$J$146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2FE5-4D12-9715-870DC4D65BD9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Q4'!$C$147:$J$147</c:f>
              <c:numCache>
                <c:formatCode>0%</c:formatCode>
                <c:ptCount val="8"/>
                <c:pt idx="0">
                  <c:v>0.11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2FE5-4D12-9715-870DC4D65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C2307C"/>
              </a:solidFill>
            </c:spPr>
          </c:downBars>
        </c:upDownBars>
        <c:axId val="102603392"/>
        <c:axId val="102609280"/>
      </c:stockChart>
      <c:catAx>
        <c:axId val="10260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609280"/>
        <c:crosses val="autoZero"/>
        <c:auto val="1"/>
        <c:lblAlgn val="ctr"/>
        <c:lblOffset val="100"/>
        <c:noMultiLvlLbl val="0"/>
      </c:catAx>
      <c:valAx>
        <c:axId val="1026092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2603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21722585881579E-2"/>
          <c:y val="2.266488276709144E-2"/>
          <c:w val="0.74736520886696389"/>
          <c:h val="0.90286286637568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data Y2D'!$G$6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Y2D'!$H$6:$K$6</c:f>
              <c:numCache>
                <c:formatCode>0</c:formatCode>
                <c:ptCount val="4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72-4EC0-BBE0-2F886D2F1441}"/>
            </c:ext>
          </c:extLst>
        </c:ser>
        <c:ser>
          <c:idx val="1"/>
          <c:order val="1"/>
          <c:tx>
            <c:strRef>
              <c:f>'Graph data Y2D'!$G$7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Y2D'!$H$7:$K$7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672-4EC0-BBE0-2F886D2F1441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2744064"/>
        <c:axId val="102745600"/>
      </c:barChart>
      <c:catAx>
        <c:axId val="10274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745600"/>
        <c:crosses val="autoZero"/>
        <c:auto val="1"/>
        <c:lblAlgn val="ctr"/>
        <c:lblOffset val="100"/>
        <c:noMultiLvlLbl val="0"/>
      </c:catAx>
      <c:valAx>
        <c:axId val="1027456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274406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28679248444554"/>
          <c:y val="0.10895280812244794"/>
          <c:w val="0.8275750655368953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Q1'!$B$36:$B$54</c:f>
              <c:strCache>
                <c:ptCount val="19"/>
                <c:pt idx="0">
                  <c:v>Barnstaple, North Devon District Hospital </c:v>
                </c:pt>
                <c:pt idx="1">
                  <c:v>Gloucester, Gloucestershire Hospitals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Abergavenny, Nevill Hall Hospital</c:v>
                </c:pt>
                <c:pt idx="5">
                  <c:v>Bridgend, Princess of Wales Hospital</c:v>
                </c:pt>
                <c:pt idx="6">
                  <c:v>Newport, Royal Gwent Hospital </c:v>
                </c:pt>
                <c:pt idx="7">
                  <c:v>Bath, Royal United Hospital </c:v>
                </c:pt>
                <c:pt idx="8">
                  <c:v>Torquay, Torbay General District Hospital </c:v>
                </c:pt>
                <c:pt idx="9">
                  <c:v>Haverfordwest, Withybush Hospital </c:v>
                </c:pt>
                <c:pt idx="10">
                  <c:v>Swansea, Singleton Hospital</c:v>
                </c:pt>
                <c:pt idx="11">
                  <c:v>Llantrisant, Royal Glamorgan Hospital </c:v>
                </c:pt>
                <c:pt idx="12">
                  <c:v>Carmarthen, Glangwilli General Hospital </c:v>
                </c:pt>
                <c:pt idx="13">
                  <c:v>Plymouth, Derriford Hospital </c:v>
                </c:pt>
                <c:pt idx="14">
                  <c:v>Merthyr Tydfil, Prince Charles Hospital</c:v>
                </c:pt>
                <c:pt idx="15">
                  <c:v>Exeter, Royal Devon and Exeter Hospital </c:v>
                </c:pt>
                <c:pt idx="16">
                  <c:v>Taunton, Musgrove Park Hospital </c:v>
                </c:pt>
                <c:pt idx="17">
                  <c:v>Cardiff, Noah’s Ark Children’s Hospital</c:v>
                </c:pt>
                <c:pt idx="18">
                  <c:v>Bristol, Bristol Royal Hospital for Children </c:v>
                </c:pt>
              </c:strCache>
            </c:strRef>
          </c:cat>
          <c:val>
            <c:numRef>
              <c:f>'Graph data Q1'!$C$36:$C$54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6</c:v>
                </c:pt>
                <c:pt idx="11">
                  <c:v>6</c:v>
                </c:pt>
                <c:pt idx="12">
                  <c:v>11</c:v>
                </c:pt>
                <c:pt idx="13">
                  <c:v>27</c:v>
                </c:pt>
                <c:pt idx="14">
                  <c:v>12</c:v>
                </c:pt>
                <c:pt idx="15">
                  <c:v>44</c:v>
                </c:pt>
                <c:pt idx="16">
                  <c:v>79</c:v>
                </c:pt>
                <c:pt idx="17">
                  <c:v>113</c:v>
                </c:pt>
                <c:pt idx="18">
                  <c:v>276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Q1'!$D$35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Q1'!$B$36:$B$54</c:f>
              <c:strCache>
                <c:ptCount val="19"/>
                <c:pt idx="0">
                  <c:v>Barnstaple, North Devon District Hospital </c:v>
                </c:pt>
                <c:pt idx="1">
                  <c:v>Gloucester, Gloucestershire Hospitals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Abergavenny, Nevill Hall Hospital</c:v>
                </c:pt>
                <c:pt idx="5">
                  <c:v>Bridgend, Princess of Wales Hospital</c:v>
                </c:pt>
                <c:pt idx="6">
                  <c:v>Newport, Royal Gwent Hospital </c:v>
                </c:pt>
                <c:pt idx="7">
                  <c:v>Bath, Royal United Hospital </c:v>
                </c:pt>
                <c:pt idx="8">
                  <c:v>Torquay, Torbay General District Hospital </c:v>
                </c:pt>
                <c:pt idx="9">
                  <c:v>Haverfordwest, Withybush Hospital </c:v>
                </c:pt>
                <c:pt idx="10">
                  <c:v>Swansea, Singleton Hospital</c:v>
                </c:pt>
                <c:pt idx="11">
                  <c:v>Llantrisant, Royal Glamorgan Hospital </c:v>
                </c:pt>
                <c:pt idx="12">
                  <c:v>Carmarthen, Glangwilli General Hospital </c:v>
                </c:pt>
                <c:pt idx="13">
                  <c:v>Plymouth, Derriford Hospital </c:v>
                </c:pt>
                <c:pt idx="14">
                  <c:v>Merthyr Tydfil, Prince Charles Hospital</c:v>
                </c:pt>
                <c:pt idx="15">
                  <c:v>Exeter, Royal Devon and Exeter Hospital </c:v>
                </c:pt>
                <c:pt idx="16">
                  <c:v>Taunton, Musgrove Park Hospital </c:v>
                </c:pt>
                <c:pt idx="17">
                  <c:v>Cardiff, Noah’s Ark Children’s Hospital</c:v>
                </c:pt>
                <c:pt idx="18">
                  <c:v>Bristol, Bristol Royal Hospital for Children </c:v>
                </c:pt>
              </c:strCache>
            </c:strRef>
          </c:cat>
          <c:val>
            <c:numRef>
              <c:f>'Graph data Q1'!$D$36:$D$54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12</c:v>
                </c:pt>
                <c:pt idx="13">
                  <c:v>1</c:v>
                </c:pt>
                <c:pt idx="14">
                  <c:v>10</c:v>
                </c:pt>
                <c:pt idx="15">
                  <c:v>63</c:v>
                </c:pt>
                <c:pt idx="16">
                  <c:v>72</c:v>
                </c:pt>
                <c:pt idx="17">
                  <c:v>59</c:v>
                </c:pt>
                <c:pt idx="18">
                  <c:v>269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Q1'!$E$35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Q1'!$B$36:$B$54</c:f>
              <c:strCache>
                <c:ptCount val="19"/>
                <c:pt idx="0">
                  <c:v>Barnstaple, North Devon District Hospital </c:v>
                </c:pt>
                <c:pt idx="1">
                  <c:v>Gloucester, Gloucestershire Hospitals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Abergavenny, Nevill Hall Hospital</c:v>
                </c:pt>
                <c:pt idx="5">
                  <c:v>Bridgend, Princess of Wales Hospital</c:v>
                </c:pt>
                <c:pt idx="6">
                  <c:v>Newport, Royal Gwent Hospital </c:v>
                </c:pt>
                <c:pt idx="7">
                  <c:v>Bath, Royal United Hospital </c:v>
                </c:pt>
                <c:pt idx="8">
                  <c:v>Torquay, Torbay General District Hospital </c:v>
                </c:pt>
                <c:pt idx="9">
                  <c:v>Haverfordwest, Withybush Hospital </c:v>
                </c:pt>
                <c:pt idx="10">
                  <c:v>Swansea, Singleton Hospital</c:v>
                </c:pt>
                <c:pt idx="11">
                  <c:v>Llantrisant, Royal Glamorgan Hospital </c:v>
                </c:pt>
                <c:pt idx="12">
                  <c:v>Carmarthen, Glangwilli General Hospital </c:v>
                </c:pt>
                <c:pt idx="13">
                  <c:v>Plymouth, Derriford Hospital </c:v>
                </c:pt>
                <c:pt idx="14">
                  <c:v>Merthyr Tydfil, Prince Charles Hospital</c:v>
                </c:pt>
                <c:pt idx="15">
                  <c:v>Exeter, Royal Devon and Exeter Hospital </c:v>
                </c:pt>
                <c:pt idx="16">
                  <c:v>Taunton, Musgrove Park Hospital </c:v>
                </c:pt>
                <c:pt idx="17">
                  <c:v>Cardiff, Noah’s Ark Children’s Hospital</c:v>
                </c:pt>
                <c:pt idx="18">
                  <c:v>Bristol, Bristol Royal Hospital for Children </c:v>
                </c:pt>
              </c:strCache>
            </c:strRef>
          </c:cat>
          <c:val>
            <c:numRef>
              <c:f>'Graph data Q1'!$E$36:$E$54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  <c:pt idx="15">
                  <c:v>41</c:v>
                </c:pt>
                <c:pt idx="16">
                  <c:v>0</c:v>
                </c:pt>
                <c:pt idx="17">
                  <c:v>284</c:v>
                </c:pt>
                <c:pt idx="18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9191296"/>
        <c:axId val="149791104"/>
      </c:barChart>
      <c:catAx>
        <c:axId val="149191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49791104"/>
        <c:crosses val="autoZero"/>
        <c:auto val="1"/>
        <c:lblAlgn val="ctr"/>
        <c:lblOffset val="100"/>
        <c:noMultiLvlLbl val="0"/>
      </c:catAx>
      <c:valAx>
        <c:axId val="14979110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14919129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Y2D'!$H$11:$K$11</c:f>
              <c:numCache>
                <c:formatCode>0</c:formatCode>
                <c:ptCount val="4"/>
                <c:pt idx="0">
                  <c:v>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FF-4C10-9CF0-6A98D86F2F29}"/>
            </c:ext>
          </c:extLst>
        </c:ser>
        <c:ser>
          <c:idx val="1"/>
          <c:order val="1"/>
          <c:tx>
            <c:strRef>
              <c:f>'Graph data Y2D'!$G$12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Y2D'!$H$12:$K$12</c:f>
              <c:numCache>
                <c:formatCode>0</c:formatCode>
                <c:ptCount val="4"/>
                <c:pt idx="0">
                  <c:v>47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FF-4C10-9CF0-6A98D86F2F29}"/>
            </c:ext>
          </c:extLst>
        </c:ser>
        <c:ser>
          <c:idx val="2"/>
          <c:order val="2"/>
          <c:tx>
            <c:strRef>
              <c:f>'Graph data Y2D'!$G$13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Y2D'!$H$13:$K$13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AFF-4C10-9CF0-6A98D86F2F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2843520"/>
        <c:axId val="102845056"/>
      </c:barChart>
      <c:catAx>
        <c:axId val="10284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845056"/>
        <c:crosses val="autoZero"/>
        <c:auto val="1"/>
        <c:lblAlgn val="ctr"/>
        <c:lblOffset val="100"/>
        <c:noMultiLvlLbl val="0"/>
      </c:catAx>
      <c:valAx>
        <c:axId val="1028450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2843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Visiting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Y2D'!$H$17:$K$17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3F-41A8-A80B-D22D32148C01}"/>
            </c:ext>
          </c:extLst>
        </c:ser>
        <c:ser>
          <c:idx val="1"/>
          <c:order val="1"/>
          <c:tx>
            <c:strRef>
              <c:f>'Graph data Y2D'!$G$18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Y2D'!$H$18:$K$18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53F-41A8-A80B-D22D32148C01}"/>
            </c:ext>
          </c:extLst>
        </c:ser>
        <c:ser>
          <c:idx val="2"/>
          <c:order val="2"/>
          <c:tx>
            <c:strRef>
              <c:f>'Graph data Y2D'!$G$19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Y2D'!$H$19:$K$19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53F-41A8-A80B-D22D32148C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2886016"/>
        <c:axId val="102887808"/>
      </c:barChart>
      <c:catAx>
        <c:axId val="102886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887808"/>
        <c:crosses val="autoZero"/>
        <c:auto val="1"/>
        <c:lblAlgn val="ctr"/>
        <c:lblOffset val="100"/>
        <c:noMultiLvlLbl val="0"/>
      </c:catAx>
      <c:valAx>
        <c:axId val="1028878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2886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Y2D'!$G$23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Y2D'!$H$23:$K$23</c:f>
              <c:numCache>
                <c:formatCode>0%</c:formatCode>
                <c:ptCount val="4"/>
                <c:pt idx="0">
                  <c:v>0.14000000000000001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86-4CA2-9979-8D6CF71364C9}"/>
            </c:ext>
          </c:extLst>
        </c:ser>
        <c:ser>
          <c:idx val="1"/>
          <c:order val="1"/>
          <c:tx>
            <c:strRef>
              <c:f>'Graph data Y2D'!$G$24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Y2D'!$H$24:$K$24</c:f>
              <c:numCache>
                <c:formatCode>0%</c:formatCode>
                <c:ptCount val="4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86-4CA2-9979-8D6CF71364C9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2910208"/>
        <c:axId val="102924288"/>
      </c:barChart>
      <c:catAx>
        <c:axId val="102910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924288"/>
        <c:crosses val="autoZero"/>
        <c:auto val="1"/>
        <c:lblAlgn val="ctr"/>
        <c:lblOffset val="100"/>
        <c:noMultiLvlLbl val="0"/>
      </c:catAx>
      <c:valAx>
        <c:axId val="10292428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029102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Y2D'!$B$6:$E$6</c:f>
              <c:numCache>
                <c:formatCode>0</c:formatCode>
                <c:ptCount val="4"/>
                <c:pt idx="0" formatCode="General">
                  <c:v>78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88E-B6A0-BF0F84CB1F39}"/>
            </c:ext>
          </c:extLst>
        </c:ser>
        <c:ser>
          <c:idx val="1"/>
          <c:order val="1"/>
          <c:tx>
            <c:strRef>
              <c:f>'Graph data Y2D'!$A$7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Y2D'!$B$7:$E$7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D6-488E-B6A0-BF0F84CB1F3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2640256"/>
        <c:axId val="102674816"/>
      </c:barChart>
      <c:catAx>
        <c:axId val="102640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674816"/>
        <c:crosses val="autoZero"/>
        <c:auto val="1"/>
        <c:lblAlgn val="ctr"/>
        <c:lblOffset val="100"/>
        <c:noMultiLvlLbl val="0"/>
      </c:catAx>
      <c:valAx>
        <c:axId val="102674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6402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Y2D'!$A$11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Y2D'!$B$11:$E$11</c:f>
              <c:numCache>
                <c:formatCode>0</c:formatCode>
                <c:ptCount val="4"/>
                <c:pt idx="0" formatCode="General">
                  <c:v>276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3A-4CD0-88D3-27AEC8049EB3}"/>
            </c:ext>
          </c:extLst>
        </c:ser>
        <c:ser>
          <c:idx val="1"/>
          <c:order val="1"/>
          <c:tx>
            <c:strRef>
              <c:f>'Graph data Y2D'!$A$12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Y2D'!$B$12:$E$12</c:f>
              <c:numCache>
                <c:formatCode>0</c:formatCode>
                <c:ptCount val="4"/>
                <c:pt idx="0" formatCode="General">
                  <c:v>269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3A-4CD0-88D3-27AEC8049EB3}"/>
            </c:ext>
          </c:extLst>
        </c:ser>
        <c:ser>
          <c:idx val="2"/>
          <c:order val="2"/>
          <c:tx>
            <c:strRef>
              <c:f>'Graph data Y2D'!$A$13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Y2D'!$B$13:$E$13</c:f>
              <c:numCache>
                <c:formatCode>0</c:formatCode>
                <c:ptCount val="4"/>
                <c:pt idx="0" formatCode="General">
                  <c:v>25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3A-4CD0-88D3-27AEC8049EB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3002112"/>
        <c:axId val="103003648"/>
      </c:barChart>
      <c:catAx>
        <c:axId val="103002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3003648"/>
        <c:crosses val="autoZero"/>
        <c:auto val="1"/>
        <c:lblAlgn val="ctr"/>
        <c:lblOffset val="100"/>
        <c:noMultiLvlLbl val="0"/>
      </c:catAx>
      <c:valAx>
        <c:axId val="103003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002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441405094641456"/>
          <c:y val="0.13516938131102138"/>
          <c:w val="0.83477363091959866"/>
          <c:h val="0.747216938567034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 data Y2D'!$A$17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Y2D'!$B$17:$E$17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84-4F13-A23D-5E8ECF9A0B72}"/>
            </c:ext>
          </c:extLst>
        </c:ser>
        <c:ser>
          <c:idx val="1"/>
          <c:order val="1"/>
          <c:tx>
            <c:strRef>
              <c:f>'Graph data Y2D'!$A$18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Y2D'!$B$18:$E$18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84-4F13-A23D-5E8ECF9A0B72}"/>
            </c:ext>
          </c:extLst>
        </c:ser>
        <c:ser>
          <c:idx val="2"/>
          <c:order val="2"/>
          <c:tx>
            <c:strRef>
              <c:f>'Graph data Y2D'!$A$19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Y2D'!$B$19:$E$19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C84-4F13-A23D-5E8ECF9A0B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3233024"/>
        <c:axId val="103234560"/>
      </c:barChart>
      <c:catAx>
        <c:axId val="103233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3234560"/>
        <c:crosses val="autoZero"/>
        <c:auto val="1"/>
        <c:lblAlgn val="ctr"/>
        <c:lblOffset val="100"/>
        <c:noMultiLvlLbl val="0"/>
      </c:catAx>
      <c:valAx>
        <c:axId val="103234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233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Y2D'!$B$23:$E$23</c:f>
              <c:numCache>
                <c:formatCode>0%</c:formatCode>
                <c:ptCount val="4"/>
                <c:pt idx="0">
                  <c:v>5.8999999999999997E-2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F5-4F64-BD18-F0FD135EEA9E}"/>
            </c:ext>
          </c:extLst>
        </c:ser>
        <c:ser>
          <c:idx val="1"/>
          <c:order val="1"/>
          <c:tx>
            <c:strRef>
              <c:f>'Graph data Y2D'!$A$24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Y2D'!$B$24:$E$24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F5-4F64-BD18-F0FD135EE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73600"/>
        <c:axId val="103275136"/>
      </c:barChart>
      <c:catAx>
        <c:axId val="103273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3275136"/>
        <c:crosses val="autoZero"/>
        <c:auto val="1"/>
        <c:lblAlgn val="ctr"/>
        <c:lblOffset val="100"/>
        <c:noMultiLvlLbl val="0"/>
      </c:catAx>
      <c:valAx>
        <c:axId val="1032751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3273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Gloucester, Gloucestershire Hospitals </c:v>
                </c:pt>
                <c:pt idx="4">
                  <c:v>Plymouth, Derriford Hospital </c:v>
                </c:pt>
                <c:pt idx="5">
                  <c:v>Truro, Royal Cornwall Hospital </c:v>
                </c:pt>
                <c:pt idx="6">
                  <c:v>Abergavenny, Nevill Hall Hospital</c:v>
                </c:pt>
                <c:pt idx="7">
                  <c:v>Bridgend, Princess of Wales Hospital</c:v>
                </c:pt>
                <c:pt idx="8">
                  <c:v>Newport, Royal Gwent Hospital </c:v>
                </c:pt>
                <c:pt idx="9">
                  <c:v>Haverfordwest, Withybush Hospital </c:v>
                </c:pt>
                <c:pt idx="10">
                  <c:v>Bath, Royal United Hospital </c:v>
                </c:pt>
                <c:pt idx="11">
                  <c:v>Llantrisant, Royal Glamorgan Hospital </c:v>
                </c:pt>
                <c:pt idx="12">
                  <c:v>Carmarthen, Glangwilli General Hospital </c:v>
                </c:pt>
                <c:pt idx="13">
                  <c:v>Merthyr Tydfil, Prince Charles Hospital</c:v>
                </c:pt>
                <c:pt idx="14">
                  <c:v>Swansea, Singleton Hospital</c:v>
                </c:pt>
                <c:pt idx="15">
                  <c:v>Swindon, Great Weston Hospital </c:v>
                </c:pt>
                <c:pt idx="16">
                  <c:v>Torquay, Torbay General District Hospital </c:v>
                </c:pt>
                <c:pt idx="17">
                  <c:v>Taunton, Musgrove Park Hospital </c:v>
                </c:pt>
                <c:pt idx="18">
                  <c:v>Exeter, Royal Devon and Exeter Hospital </c:v>
                </c:pt>
              </c:strCache>
            </c:strRef>
          </c:cat>
          <c:val>
            <c:numRef>
              <c:f>'Graph data Q1'!$C$58:$C$76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1</c:v>
                </c:pt>
                <c:pt idx="10">
                  <c:v>9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35</c:v>
                </c:pt>
                <c:pt idx="15">
                  <c:v>35</c:v>
                </c:pt>
                <c:pt idx="16">
                  <c:v>27</c:v>
                </c:pt>
                <c:pt idx="17">
                  <c:v>34</c:v>
                </c:pt>
                <c:pt idx="18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Q1'!$D$57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Gloucester, Gloucestershire Hospitals </c:v>
                </c:pt>
                <c:pt idx="4">
                  <c:v>Plymouth, Derriford Hospital </c:v>
                </c:pt>
                <c:pt idx="5">
                  <c:v>Truro, Royal Cornwall Hospital </c:v>
                </c:pt>
                <c:pt idx="6">
                  <c:v>Abergavenny, Nevill Hall Hospital</c:v>
                </c:pt>
                <c:pt idx="7">
                  <c:v>Bridgend, Princess of Wales Hospital</c:v>
                </c:pt>
                <c:pt idx="8">
                  <c:v>Newport, Royal Gwent Hospital </c:v>
                </c:pt>
                <c:pt idx="9">
                  <c:v>Haverfordwest, Withybush Hospital </c:v>
                </c:pt>
                <c:pt idx="10">
                  <c:v>Bath, Royal United Hospital </c:v>
                </c:pt>
                <c:pt idx="11">
                  <c:v>Llantrisant, Royal Glamorgan Hospital </c:v>
                </c:pt>
                <c:pt idx="12">
                  <c:v>Carmarthen, Glangwilli General Hospital </c:v>
                </c:pt>
                <c:pt idx="13">
                  <c:v>Merthyr Tydfil, Prince Charles Hospital</c:v>
                </c:pt>
                <c:pt idx="14">
                  <c:v>Swansea, Singleton Hospital</c:v>
                </c:pt>
                <c:pt idx="15">
                  <c:v>Swindon, Great Weston Hospital </c:v>
                </c:pt>
                <c:pt idx="16">
                  <c:v>Torquay, Torbay General District Hospital </c:v>
                </c:pt>
                <c:pt idx="17">
                  <c:v>Taunton, Musgrove Park Hospital </c:v>
                </c:pt>
                <c:pt idx="18">
                  <c:v>Exeter, Royal Devon and Exeter Hospital </c:v>
                </c:pt>
              </c:strCache>
            </c:strRef>
          </c:cat>
          <c:val>
            <c:numRef>
              <c:f>'Graph data Q1'!$D$58:$D$76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11</c:v>
                </c:pt>
                <c:pt idx="13">
                  <c:v>11</c:v>
                </c:pt>
                <c:pt idx="14">
                  <c:v>8</c:v>
                </c:pt>
                <c:pt idx="15">
                  <c:v>26</c:v>
                </c:pt>
                <c:pt idx="16">
                  <c:v>36</c:v>
                </c:pt>
                <c:pt idx="17">
                  <c:v>40</c:v>
                </c:pt>
                <c:pt idx="18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Q1'!$E$57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Gloucester, Gloucestershire Hospitals </c:v>
                </c:pt>
                <c:pt idx="4">
                  <c:v>Plymouth, Derriford Hospital </c:v>
                </c:pt>
                <c:pt idx="5">
                  <c:v>Truro, Royal Cornwall Hospital </c:v>
                </c:pt>
                <c:pt idx="6">
                  <c:v>Abergavenny, Nevill Hall Hospital</c:v>
                </c:pt>
                <c:pt idx="7">
                  <c:v>Bridgend, Princess of Wales Hospital</c:v>
                </c:pt>
                <c:pt idx="8">
                  <c:v>Newport, Royal Gwent Hospital </c:v>
                </c:pt>
                <c:pt idx="9">
                  <c:v>Haverfordwest, Withybush Hospital </c:v>
                </c:pt>
                <c:pt idx="10">
                  <c:v>Bath, Royal United Hospital </c:v>
                </c:pt>
                <c:pt idx="11">
                  <c:v>Llantrisant, Royal Glamorgan Hospital </c:v>
                </c:pt>
                <c:pt idx="12">
                  <c:v>Carmarthen, Glangwilli General Hospital </c:v>
                </c:pt>
                <c:pt idx="13">
                  <c:v>Merthyr Tydfil, Prince Charles Hospital</c:v>
                </c:pt>
                <c:pt idx="14">
                  <c:v>Swansea, Singleton Hospital</c:v>
                </c:pt>
                <c:pt idx="15">
                  <c:v>Swindon, Great Weston Hospital </c:v>
                </c:pt>
                <c:pt idx="16">
                  <c:v>Torquay, Torbay General District Hospital </c:v>
                </c:pt>
                <c:pt idx="17">
                  <c:v>Taunton, Musgrove Park Hospital </c:v>
                </c:pt>
                <c:pt idx="18">
                  <c:v>Exeter, Royal Devon and Exeter Hospital </c:v>
                </c:pt>
              </c:strCache>
            </c:strRef>
          </c:cat>
          <c:val>
            <c:numRef>
              <c:f>'Graph data Q1'!$E$58:$E$76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0</c:v>
                </c:pt>
                <c:pt idx="13">
                  <c:v>10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7447552"/>
        <c:axId val="37449088"/>
      </c:barChart>
      <c:catAx>
        <c:axId val="37447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7449088"/>
        <c:crosses val="autoZero"/>
        <c:auto val="1"/>
        <c:lblAlgn val="ctr"/>
        <c:lblOffset val="100"/>
        <c:noMultiLvlLbl val="0"/>
      </c:catAx>
      <c:valAx>
        <c:axId val="37449088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37447552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 data Q1'!$C$81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Q1'!$B$82:$B$100</c:f>
              <c:strCache>
                <c:ptCount val="19"/>
                <c:pt idx="0">
                  <c:v>Barnstaple, North Devon District Hospital </c:v>
                </c:pt>
                <c:pt idx="1">
                  <c:v>Gloucester, Gloucestershire Hospitals </c:v>
                </c:pt>
                <c:pt idx="2">
                  <c:v>Plymouth, Derriford Hospital </c:v>
                </c:pt>
                <c:pt idx="3">
                  <c:v>Abergavenny, Nevill Hall Hospital</c:v>
                </c:pt>
                <c:pt idx="4">
                  <c:v>Bridgend, Princess of Wales Hospital</c:v>
                </c:pt>
                <c:pt idx="5">
                  <c:v>Carmarthen, Glangwilli General Hospital </c:v>
                </c:pt>
                <c:pt idx="6">
                  <c:v>Haverfordwest, Withybush Hospital </c:v>
                </c:pt>
                <c:pt idx="7">
                  <c:v>Newport, Royal Gwent Hospital </c:v>
                </c:pt>
                <c:pt idx="8">
                  <c:v>Torquay, Torbay General District Hospital </c:v>
                </c:pt>
                <c:pt idx="9">
                  <c:v>Swindon, Great Weston Hospital </c:v>
                </c:pt>
                <c:pt idx="10">
                  <c:v>Bath, Royal United Hospital </c:v>
                </c:pt>
                <c:pt idx="11">
                  <c:v>Bristol, Bristol Royal Hospital for Children </c:v>
                </c:pt>
                <c:pt idx="12">
                  <c:v>Truro, Royal Cornwall Hospital </c:v>
                </c:pt>
                <c:pt idx="13">
                  <c:v>Taunton, Musgrove Park Hospital </c:v>
                </c:pt>
                <c:pt idx="14">
                  <c:v>Swansea, Singleton Hospital</c:v>
                </c:pt>
                <c:pt idx="15">
                  <c:v>Exeter, Royal Devon and Exeter Hospital </c:v>
                </c:pt>
                <c:pt idx="16">
                  <c:v>Cardiff, Noah’s Ark Children’s Hospital</c:v>
                </c:pt>
                <c:pt idx="17">
                  <c:v>Merthyr Tydfil, Prince Charles Hospital</c:v>
                </c:pt>
                <c:pt idx="18">
                  <c:v>Llantrisant, Royal Glamorgan Hospital </c:v>
                </c:pt>
              </c:strCache>
            </c:strRef>
          </c:cat>
          <c:val>
            <c:numRef>
              <c:f>'Graph data Q1'!$C$82:$C$100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2.9000000000000001E-2</c:v>
                </c:pt>
                <c:pt idx="9">
                  <c:v>5.1999999999999998E-2</c:v>
                </c:pt>
                <c:pt idx="10">
                  <c:v>5.8000000000000003E-2</c:v>
                </c:pt>
                <c:pt idx="11">
                  <c:v>5.8999999999999997E-2</c:v>
                </c:pt>
                <c:pt idx="12">
                  <c:v>6.3399999999999998E-2</c:v>
                </c:pt>
                <c:pt idx="13">
                  <c:v>8.3000000000000004E-2</c:v>
                </c:pt>
                <c:pt idx="14">
                  <c:v>0.11</c:v>
                </c:pt>
                <c:pt idx="15">
                  <c:v>0.13</c:v>
                </c:pt>
                <c:pt idx="16">
                  <c:v>0.15</c:v>
                </c:pt>
                <c:pt idx="17">
                  <c:v>0.20369999999999999</c:v>
                </c:pt>
                <c:pt idx="18">
                  <c:v>0.3095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462400"/>
        <c:axId val="37463936"/>
      </c:barChart>
      <c:catAx>
        <c:axId val="37462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7463936"/>
        <c:crosses val="autoZero"/>
        <c:auto val="1"/>
        <c:lblAlgn val="ctr"/>
        <c:lblOffset val="100"/>
        <c:noMultiLvlLbl val="0"/>
      </c:catAx>
      <c:valAx>
        <c:axId val="3746393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37462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396886475665043"/>
          <c:y val="0.11708518652741629"/>
          <c:w val="0.617208536294382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Q1'!$G$81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Q1'!$F$82:$F$100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Gloucester, Gloucestershire Hospitals </c:v>
                </c:pt>
                <c:pt idx="4">
                  <c:v>Plymouth, Derriford Hospital </c:v>
                </c:pt>
                <c:pt idx="5">
                  <c:v>Swindon, Great Weston Hospital </c:v>
                </c:pt>
                <c:pt idx="6">
                  <c:v>Taunton, Musgrove Park Hospital </c:v>
                </c:pt>
                <c:pt idx="7">
                  <c:v>Abergavenny, Nevill Hall Hospital</c:v>
                </c:pt>
                <c:pt idx="8">
                  <c:v>Bridgend, Princess of Wales Hospital</c:v>
                </c:pt>
                <c:pt idx="9">
                  <c:v>Carmarthen, Glangwilli General Hospital </c:v>
                </c:pt>
                <c:pt idx="10">
                  <c:v>Haverfordwest, Withybush Hospital </c:v>
                </c:pt>
                <c:pt idx="11">
                  <c:v>Newport, Royal Gwent Hospital </c:v>
                </c:pt>
                <c:pt idx="12">
                  <c:v>Torquay, Torbay General District Hospital </c:v>
                </c:pt>
                <c:pt idx="13">
                  <c:v>Merthyr Tydfil, Prince Charles Hospital</c:v>
                </c:pt>
                <c:pt idx="14">
                  <c:v>Truro, Royal Cornwall Hospital </c:v>
                </c:pt>
                <c:pt idx="15">
                  <c:v>Bath, Royal United Hospital </c:v>
                </c:pt>
                <c:pt idx="16">
                  <c:v>Llantrisant, Royal Glamorgan Hospital </c:v>
                </c:pt>
                <c:pt idx="17">
                  <c:v>Exeter, Royal Devon and Exeter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Q1'!$G$82:$G$100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1.6E-2</c:v>
                </c:pt>
                <c:pt idx="13">
                  <c:v>4.65E-2</c:v>
                </c:pt>
                <c:pt idx="14">
                  <c:v>5.74E-2</c:v>
                </c:pt>
                <c:pt idx="15">
                  <c:v>0.06</c:v>
                </c:pt>
                <c:pt idx="16">
                  <c:v>0.06</c:v>
                </c:pt>
                <c:pt idx="17">
                  <c:v>7.0000000000000007E-2</c:v>
                </c:pt>
                <c:pt idx="18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476608"/>
        <c:axId val="50208768"/>
      </c:barChart>
      <c:catAx>
        <c:axId val="37476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0208768"/>
        <c:crosses val="autoZero"/>
        <c:auto val="1"/>
        <c:lblAlgn val="ctr"/>
        <c:lblOffset val="100"/>
        <c:noMultiLvlLbl val="0"/>
      </c:catAx>
      <c:valAx>
        <c:axId val="5020876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374766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9195418188384814"/>
          <c:y val="0.11684074981232774"/>
          <c:w val="0.60530538664873301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Q1'!$K$81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Q1'!$J$82:$J$99</c:f>
              <c:strCache>
                <c:ptCount val="18"/>
                <c:pt idx="0">
                  <c:v>Barnstaple, North Devon District Hospital</c:v>
                </c:pt>
                <c:pt idx="1">
                  <c:v>Exeter, Royal Devon and Exeter Hospital</c:v>
                </c:pt>
                <c:pt idx="2">
                  <c:v>Swindon, Great Weston Hospital</c:v>
                </c:pt>
                <c:pt idx="3">
                  <c:v>Taunton, Musgrove Park Hospital </c:v>
                </c:pt>
                <c:pt idx="4">
                  <c:v>Torquay, Torbay District General Hospital </c:v>
                </c:pt>
                <c:pt idx="5">
                  <c:v>Truro, Royal Cornwall Hospital</c:v>
                </c:pt>
                <c:pt idx="6">
                  <c:v>Abergavenny, Nevill Hall Hospital</c:v>
                </c:pt>
                <c:pt idx="7">
                  <c:v>Bridgend, Princess of Wales Hospital</c:v>
                </c:pt>
                <c:pt idx="8">
                  <c:v>Carmarthen, Glangwilli General Hospital </c:v>
                </c:pt>
                <c:pt idx="9">
                  <c:v>Haverford West, Withybush Hospital </c:v>
                </c:pt>
                <c:pt idx="10">
                  <c:v>Merthyr Tydfil, Prince Charles Hospital</c:v>
                </c:pt>
                <c:pt idx="11">
                  <c:v>Newport, Royal Gwent Hospital </c:v>
                </c:pt>
                <c:pt idx="12">
                  <c:v>Swansea, Singleton Hospital </c:v>
                </c:pt>
                <c:pt idx="13">
                  <c:v>Plymouth, Derriford Hospital</c:v>
                </c:pt>
                <c:pt idx="14">
                  <c:v>Llantrisant, Royal Glamorgan Hospital </c:v>
                </c:pt>
                <c:pt idx="15">
                  <c:v>Bristol, Bristol Heart Institute</c:v>
                </c:pt>
                <c:pt idx="16">
                  <c:v>Gloucester, Gloucestershire Hospitals</c:v>
                </c:pt>
                <c:pt idx="17">
                  <c:v>Cardiff, University Hospital of Wales</c:v>
                </c:pt>
              </c:strCache>
            </c:strRef>
          </c:cat>
          <c:val>
            <c:numRef>
              <c:f>'Graph data Q1'!$K$82:$K$99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0.03</c:v>
                </c:pt>
                <c:pt idx="14">
                  <c:v>0.05</c:v>
                </c:pt>
                <c:pt idx="15">
                  <c:v>0.14000000000000001</c:v>
                </c:pt>
                <c:pt idx="16">
                  <c:v>0.17</c:v>
                </c:pt>
                <c:pt idx="17">
                  <c:v>0.255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233728"/>
        <c:axId val="50235264"/>
      </c:barChart>
      <c:catAx>
        <c:axId val="50233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0235264"/>
        <c:crosses val="autoZero"/>
        <c:auto val="1"/>
        <c:lblAlgn val="ctr"/>
        <c:lblOffset val="100"/>
        <c:noMultiLvlLbl val="0"/>
      </c:catAx>
      <c:valAx>
        <c:axId val="5023526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5023372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20" fmlaLink="Control!$B$19" fmlaRange="Control!$B$1:$B$18" noThreeD="1" val="0"/>
</file>

<file path=xl/ctrlProps/ctrlProp2.xml><?xml version="1.0" encoding="utf-8"?>
<formControlPr xmlns="http://schemas.microsoft.com/office/spreadsheetml/2009/9/main" objectType="Drop" dropLines="18" dropStyle="combo" dx="20" fmlaLink="Control!$B$19" fmlaRange="Control!$B$1:$B$18" noThreeD="1" val="0"/>
</file>

<file path=xl/ctrlProps/ctrlProp3.xml><?xml version="1.0" encoding="utf-8"?>
<formControlPr xmlns="http://schemas.microsoft.com/office/spreadsheetml/2009/9/main" objectType="Drop" dropLines="20" dropStyle="combo" dx="20" fmlaLink="Control!$B$41" fmlaRange="Control!$B$22:$B$40" noThreeD="1" val="0"/>
</file>

<file path=xl/ctrlProps/ctrlProp4.xml><?xml version="1.0" encoding="utf-8"?>
<formControlPr xmlns="http://schemas.microsoft.com/office/spreadsheetml/2009/9/main" objectType="Drop" dropLines="20" dropStyle="combo" dx="20" fmlaLink="Control!$B$41" fmlaRange="Control!$B$22:$B$40" noThreeD="1" val="0"/>
</file>

<file path=xl/ctrlProps/ctrlProp5.xml><?xml version="1.0" encoding="utf-8"?>
<formControlPr xmlns="http://schemas.microsoft.com/office/spreadsheetml/2009/9/main" objectType="Drop" dropLines="18" dropStyle="combo" dx="20" fmlaLink="$B$19" fmlaRange="$B$1:$B$18" noThreeD="1" val="0"/>
</file>

<file path=xl/ctrlProps/ctrlProp6.xml><?xml version="1.0" encoding="utf-8"?>
<formControlPr xmlns="http://schemas.microsoft.com/office/spreadsheetml/2009/9/main" objectType="Drop" dropLines="19" dropStyle="combo" dx="20" fmlaLink="$B$41" fmlaRange="$B$22:$B$40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5" Type="http://schemas.openxmlformats.org/officeDocument/2006/relationships/image" Target="../media/image1.png"/><Relationship Id="rId4" Type="http://schemas.openxmlformats.org/officeDocument/2006/relationships/chart" Target="../charts/chart5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5" Type="http://schemas.openxmlformats.org/officeDocument/2006/relationships/image" Target="../media/image1.png"/><Relationship Id="rId4" Type="http://schemas.openxmlformats.org/officeDocument/2006/relationships/chart" Target="../charts/chart5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166477</xdr:colOff>
      <xdr:row>21</xdr:row>
      <xdr:rowOff>16773</xdr:rowOff>
    </xdr:from>
    <xdr:to>
      <xdr:col>15</xdr:col>
      <xdr:colOff>289165</xdr:colOff>
      <xdr:row>26</xdr:row>
      <xdr:rowOff>88113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5911" y="6510547"/>
          <a:ext cx="2710612" cy="9998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108858</xdr:rowOff>
    </xdr:from>
    <xdr:to>
      <xdr:col>28</xdr:col>
      <xdr:colOff>907</xdr:colOff>
      <xdr:row>33</xdr:row>
      <xdr:rowOff>27214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37</xdr:row>
      <xdr:rowOff>85725</xdr:rowOff>
    </xdr:from>
    <xdr:to>
      <xdr:col>28</xdr:col>
      <xdr:colOff>385536</xdr:colOff>
      <xdr:row>61</xdr:row>
      <xdr:rowOff>171449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108404</xdr:colOff>
      <xdr:row>62</xdr:row>
      <xdr:rowOff>44903</xdr:rowOff>
    </xdr:from>
    <xdr:to>
      <xdr:col>28</xdr:col>
      <xdr:colOff>571500</xdr:colOff>
      <xdr:row>86</xdr:row>
      <xdr:rowOff>121103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382424</xdr:colOff>
      <xdr:row>89</xdr:row>
      <xdr:rowOff>136071</xdr:rowOff>
    </xdr:from>
    <xdr:to>
      <xdr:col>28</xdr:col>
      <xdr:colOff>52161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28</xdr:col>
      <xdr:colOff>453570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381000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485776</xdr:colOff>
      <xdr:row>170</xdr:row>
      <xdr:rowOff>57150</xdr:rowOff>
    </xdr:from>
    <xdr:to>
      <xdr:col>27</xdr:col>
      <xdr:colOff>542926</xdr:colOff>
      <xdr:row>194</xdr:row>
      <xdr:rowOff>38100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</xdr:colOff>
      <xdr:row>170</xdr:row>
      <xdr:rowOff>57149</xdr:rowOff>
    </xdr:from>
    <xdr:to>
      <xdr:col>14</xdr:col>
      <xdr:colOff>390525</xdr:colOff>
      <xdr:row>194</xdr:row>
      <xdr:rowOff>57150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xmlns="" id="{00000000-0008-0000-0A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xmlns="" id="{00000000-0008-0000-0A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44450</xdr:colOff>
      <xdr:row>1</xdr:row>
      <xdr:rowOff>19050</xdr:rowOff>
    </xdr:from>
    <xdr:to>
      <xdr:col>27</xdr:col>
      <xdr:colOff>100762</xdr:colOff>
      <xdr:row>3</xdr:row>
      <xdr:rowOff>376539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1000" y="463550"/>
          <a:ext cx="2361362" cy="82103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165100</xdr:colOff>
      <xdr:row>1</xdr:row>
      <xdr:rowOff>50800</xdr:rowOff>
    </xdr:from>
    <xdr:to>
      <xdr:col>27</xdr:col>
      <xdr:colOff>221412</xdr:colOff>
      <xdr:row>3</xdr:row>
      <xdr:rowOff>408289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1650" y="495300"/>
          <a:ext cx="2361362" cy="82103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108858</xdr:rowOff>
    </xdr:from>
    <xdr:to>
      <xdr:col>28</xdr:col>
      <xdr:colOff>907</xdr:colOff>
      <xdr:row>33</xdr:row>
      <xdr:rowOff>27214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37</xdr:row>
      <xdr:rowOff>85725</xdr:rowOff>
    </xdr:from>
    <xdr:to>
      <xdr:col>28</xdr:col>
      <xdr:colOff>385536</xdr:colOff>
      <xdr:row>61</xdr:row>
      <xdr:rowOff>171449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108404</xdr:colOff>
      <xdr:row>62</xdr:row>
      <xdr:rowOff>44903</xdr:rowOff>
    </xdr:from>
    <xdr:to>
      <xdr:col>28</xdr:col>
      <xdr:colOff>571500</xdr:colOff>
      <xdr:row>86</xdr:row>
      <xdr:rowOff>121103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382424</xdr:colOff>
      <xdr:row>89</xdr:row>
      <xdr:rowOff>136071</xdr:rowOff>
    </xdr:from>
    <xdr:to>
      <xdr:col>28</xdr:col>
      <xdr:colOff>52161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28</xdr:col>
      <xdr:colOff>453570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xmlns="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381000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485776</xdr:colOff>
      <xdr:row>170</xdr:row>
      <xdr:rowOff>57150</xdr:rowOff>
    </xdr:from>
    <xdr:to>
      <xdr:col>27</xdr:col>
      <xdr:colOff>542926</xdr:colOff>
      <xdr:row>194</xdr:row>
      <xdr:rowOff>38100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</xdr:colOff>
      <xdr:row>170</xdr:row>
      <xdr:rowOff>57149</xdr:rowOff>
    </xdr:from>
    <xdr:to>
      <xdr:col>14</xdr:col>
      <xdr:colOff>390525</xdr:colOff>
      <xdr:row>194</xdr:row>
      <xdr:rowOff>57150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xmlns="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xmlns="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xmlns="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32</xdr:row>
      <xdr:rowOff>38099</xdr:rowOff>
    </xdr:from>
    <xdr:to>
      <xdr:col>12</xdr:col>
      <xdr:colOff>323850</xdr:colOff>
      <xdr:row>50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219074</xdr:colOff>
      <xdr:row>52</xdr:row>
      <xdr:rowOff>114300</xdr:rowOff>
    </xdr:from>
    <xdr:to>
      <xdr:col>6</xdr:col>
      <xdr:colOff>342900</xdr:colOff>
      <xdr:row>67</xdr:row>
      <xdr:rowOff>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409575</xdr:colOff>
      <xdr:row>52</xdr:row>
      <xdr:rowOff>142875</xdr:rowOff>
    </xdr:from>
    <xdr:to>
      <xdr:col>12</xdr:col>
      <xdr:colOff>161927</xdr:colOff>
      <xdr:row>67</xdr:row>
      <xdr:rowOff>9525</xdr:rowOff>
    </xdr:to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133349</xdr:colOff>
      <xdr:row>70</xdr:row>
      <xdr:rowOff>0</xdr:rowOff>
    </xdr:from>
    <xdr:to>
      <xdr:col>12</xdr:col>
      <xdr:colOff>352424</xdr:colOff>
      <xdr:row>87</xdr:row>
      <xdr:rowOff>19050</xdr:rowOff>
    </xdr:to>
    <xdr:graphicFrame macro="">
      <xdr:nvGraphicFramePr>
        <xdr:cNvPr id="9" name="Chart 3">
          <a:extLst>
            <a:ext uri="{FF2B5EF4-FFF2-40B4-BE49-F238E27FC236}">
              <a16:creationId xmlns:a16="http://schemas.microsoft.com/office/drawing/2014/main" xmlns="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29</xdr:row>
          <xdr:rowOff>104775</xdr:rowOff>
        </xdr:from>
        <xdr:to>
          <xdr:col>12</xdr:col>
          <xdr:colOff>266700</xdr:colOff>
          <xdr:row>31</xdr:row>
          <xdr:rowOff>76200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11</xdr:col>
      <xdr:colOff>311150</xdr:colOff>
      <xdr:row>0</xdr:row>
      <xdr:rowOff>361950</xdr:rowOff>
    </xdr:from>
    <xdr:to>
      <xdr:col>15</xdr:col>
      <xdr:colOff>380162</xdr:colOff>
      <xdr:row>5</xdr:row>
      <xdr:rowOff>68564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39350" y="3619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9525</xdr:rowOff>
        </xdr:from>
        <xdr:to>
          <xdr:col>5</xdr:col>
          <xdr:colOff>361950</xdr:colOff>
          <xdr:row>3</xdr:row>
          <xdr:rowOff>171450</xdr:rowOff>
        </xdr:to>
        <xdr:sp macro="" textlink="">
          <xdr:nvSpPr>
            <xdr:cNvPr id="4109" name="Drop Down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38099</xdr:rowOff>
    </xdr:from>
    <xdr:to>
      <xdr:col>11</xdr:col>
      <xdr:colOff>323850</xdr:colOff>
      <xdr:row>50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29</xdr:row>
          <xdr:rowOff>66675</xdr:rowOff>
        </xdr:from>
        <xdr:to>
          <xdr:col>11</xdr:col>
          <xdr:colOff>400050</xdr:colOff>
          <xdr:row>31</xdr:row>
          <xdr:rowOff>38100</xdr:rowOff>
        </xdr:to>
        <xdr:sp macro="" textlink="">
          <xdr:nvSpPr>
            <xdr:cNvPr id="9221" name="Drop Dow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200024</xdr:colOff>
      <xdr:row>52</xdr:row>
      <xdr:rowOff>104775</xdr:rowOff>
    </xdr:from>
    <xdr:to>
      <xdr:col>5</xdr:col>
      <xdr:colOff>114300</xdr:colOff>
      <xdr:row>66</xdr:row>
      <xdr:rowOff>180975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52</xdr:row>
      <xdr:rowOff>114301</xdr:rowOff>
    </xdr:from>
    <xdr:to>
      <xdr:col>11</xdr:col>
      <xdr:colOff>257176</xdr:colOff>
      <xdr:row>67</xdr:row>
      <xdr:rowOff>9525</xdr:rowOff>
    </xdr:to>
    <xdr:graphicFrame macro="">
      <xdr:nvGraphicFramePr>
        <xdr:cNvPr id="10" name="Chart 2">
          <a:extLst>
            <a:ext uri="{FF2B5EF4-FFF2-40B4-BE49-F238E27FC236}">
              <a16:creationId xmlns:a16="http://schemas.microsoft.com/office/drawing/2014/main" xmlns="" id="{00000000-0008-0000-0F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219074</xdr:colOff>
      <xdr:row>71</xdr:row>
      <xdr:rowOff>104775</xdr:rowOff>
    </xdr:from>
    <xdr:to>
      <xdr:col>11</xdr:col>
      <xdr:colOff>438149</xdr:colOff>
      <xdr:row>88</xdr:row>
      <xdr:rowOff>123825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76200</xdr:colOff>
      <xdr:row>0</xdr:row>
      <xdr:rowOff>349250</xdr:rowOff>
    </xdr:from>
    <xdr:to>
      <xdr:col>13</xdr:col>
      <xdr:colOff>284912</xdr:colOff>
      <xdr:row>5</xdr:row>
      <xdr:rowOff>46339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721850" y="3492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</xdr:row>
          <xdr:rowOff>66675</xdr:rowOff>
        </xdr:from>
        <xdr:to>
          <xdr:col>4</xdr:col>
          <xdr:colOff>85725</xdr:colOff>
          <xdr:row>4</xdr:row>
          <xdr:rowOff>38100</xdr:rowOff>
        </xdr:to>
        <xdr:sp macro="" textlink="">
          <xdr:nvSpPr>
            <xdr:cNvPr id="9222" name="Drop Dow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38100</xdr:rowOff>
        </xdr:from>
        <xdr:to>
          <xdr:col>5</xdr:col>
          <xdr:colOff>533400</xdr:colOff>
          <xdr:row>9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9525</xdr:rowOff>
        </xdr:from>
        <xdr:to>
          <xdr:col>6</xdr:col>
          <xdr:colOff>1133475</xdr:colOff>
          <xdr:row>25</xdr:row>
          <xdr:rowOff>171450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880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16075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381000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/>
      </xdr:nvSpPr>
      <xdr:spPr>
        <a:xfrm>
          <a:off x="7344833" y="5746750"/>
          <a:ext cx="1809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/>
      </xdr:nvSpPr>
      <xdr:spPr>
        <a:xfrm>
          <a:off x="15180734" y="5761568"/>
          <a:ext cx="1809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165100</xdr:colOff>
      <xdr:row>1</xdr:row>
      <xdr:rowOff>50800</xdr:rowOff>
    </xdr:from>
    <xdr:to>
      <xdr:col>27</xdr:col>
      <xdr:colOff>221412</xdr:colOff>
      <xdr:row>3</xdr:row>
      <xdr:rowOff>408289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1650" y="495300"/>
          <a:ext cx="2361362" cy="8210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44450</xdr:colOff>
      <xdr:row>1</xdr:row>
      <xdr:rowOff>19050</xdr:rowOff>
    </xdr:from>
    <xdr:to>
      <xdr:col>27</xdr:col>
      <xdr:colOff>100762</xdr:colOff>
      <xdr:row>3</xdr:row>
      <xdr:rowOff>376539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1000" y="463550"/>
          <a:ext cx="2361362" cy="8210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108858</xdr:rowOff>
    </xdr:from>
    <xdr:to>
      <xdr:col>28</xdr:col>
      <xdr:colOff>907</xdr:colOff>
      <xdr:row>33</xdr:row>
      <xdr:rowOff>27214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37</xdr:row>
      <xdr:rowOff>85725</xdr:rowOff>
    </xdr:from>
    <xdr:to>
      <xdr:col>28</xdr:col>
      <xdr:colOff>385536</xdr:colOff>
      <xdr:row>61</xdr:row>
      <xdr:rowOff>171449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108404</xdr:colOff>
      <xdr:row>62</xdr:row>
      <xdr:rowOff>44903</xdr:rowOff>
    </xdr:from>
    <xdr:to>
      <xdr:col>28</xdr:col>
      <xdr:colOff>571500</xdr:colOff>
      <xdr:row>86</xdr:row>
      <xdr:rowOff>121103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382424</xdr:colOff>
      <xdr:row>89</xdr:row>
      <xdr:rowOff>136071</xdr:rowOff>
    </xdr:from>
    <xdr:to>
      <xdr:col>28</xdr:col>
      <xdr:colOff>52161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28</xdr:col>
      <xdr:colOff>453570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381000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485776</xdr:colOff>
      <xdr:row>170</xdr:row>
      <xdr:rowOff>57150</xdr:rowOff>
    </xdr:from>
    <xdr:to>
      <xdr:col>27</xdr:col>
      <xdr:colOff>542926</xdr:colOff>
      <xdr:row>194</xdr:row>
      <xdr:rowOff>38100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</xdr:colOff>
      <xdr:row>170</xdr:row>
      <xdr:rowOff>57149</xdr:rowOff>
    </xdr:from>
    <xdr:to>
      <xdr:col>14</xdr:col>
      <xdr:colOff>390525</xdr:colOff>
      <xdr:row>194</xdr:row>
      <xdr:rowOff>57150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165100</xdr:colOff>
      <xdr:row>1</xdr:row>
      <xdr:rowOff>50800</xdr:rowOff>
    </xdr:from>
    <xdr:to>
      <xdr:col>27</xdr:col>
      <xdr:colOff>221412</xdr:colOff>
      <xdr:row>3</xdr:row>
      <xdr:rowOff>408289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8800" y="495300"/>
          <a:ext cx="2361362" cy="82103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44450</xdr:colOff>
      <xdr:row>1</xdr:row>
      <xdr:rowOff>19050</xdr:rowOff>
    </xdr:from>
    <xdr:to>
      <xdr:col>27</xdr:col>
      <xdr:colOff>100762</xdr:colOff>
      <xdr:row>3</xdr:row>
      <xdr:rowOff>376539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08150" y="463550"/>
          <a:ext cx="2361362" cy="821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49"/>
  <sheetViews>
    <sheetView showGridLines="0" showRowColHeaders="0" tabSelected="1" topLeftCell="I1" zoomScale="106" zoomScaleNormal="106" workbookViewId="0">
      <selection activeCell="K9" sqref="K9"/>
    </sheetView>
  </sheetViews>
  <sheetFormatPr defaultColWidth="0" defaultRowHeight="15" zeroHeight="1" x14ac:dyDescent="0.25"/>
  <cols>
    <col min="1" max="8" width="0" hidden="1" customWidth="1"/>
    <col min="9" max="9" width="8.85546875" style="263" customWidth="1"/>
    <col min="10" max="10" width="3.28515625" style="263" customWidth="1"/>
    <col min="11" max="11" width="8.140625" style="263" customWidth="1"/>
    <col min="12" max="14" width="28.85546875" style="269" customWidth="1"/>
    <col min="15" max="15" width="8.28515625" style="263" customWidth="1"/>
    <col min="16" max="16" width="12" style="263" customWidth="1"/>
    <col min="17" max="17" width="12.85546875" style="263" hidden="1" customWidth="1"/>
    <col min="18" max="18" width="13.85546875" style="263" hidden="1" customWidth="1"/>
    <col min="19" max="19" width="11" style="263" hidden="1" customWidth="1"/>
    <col min="20" max="20" width="0" hidden="1" customWidth="1"/>
    <col min="21" max="16384" width="8.85546875" hidden="1"/>
  </cols>
  <sheetData>
    <row r="1" spans="9:19" s="17" customFormat="1" ht="67.5" customHeight="1" x14ac:dyDescent="0.6">
      <c r="I1" s="407" t="s">
        <v>58</v>
      </c>
      <c r="J1" s="407"/>
      <c r="K1" s="408"/>
      <c r="L1" s="408"/>
      <c r="M1" s="408"/>
      <c r="N1" s="408"/>
      <c r="O1" s="408"/>
      <c r="P1" s="408"/>
      <c r="Q1" s="408"/>
      <c r="R1" s="408"/>
      <c r="S1" s="408"/>
    </row>
    <row r="2" spans="9:19" s="18" customFormat="1" ht="26.1" x14ac:dyDescent="0.6">
      <c r="I2" s="251"/>
      <c r="J2" s="251"/>
      <c r="K2" s="252" t="s">
        <v>201</v>
      </c>
      <c r="L2" s="253"/>
      <c r="M2" s="253"/>
      <c r="N2" s="253"/>
      <c r="O2" s="251"/>
      <c r="P2" s="251"/>
      <c r="Q2" s="251"/>
      <c r="R2" s="251"/>
      <c r="S2" s="251"/>
    </row>
    <row r="3" spans="9:19" s="20" customFormat="1" ht="26.1" x14ac:dyDescent="0.6">
      <c r="I3" s="254"/>
      <c r="J3" s="254"/>
      <c r="K3" s="255"/>
      <c r="L3" s="256"/>
      <c r="M3" s="256"/>
      <c r="N3" s="256"/>
      <c r="O3" s="254"/>
      <c r="P3" s="254"/>
      <c r="Q3" s="254"/>
      <c r="R3" s="254"/>
      <c r="S3" s="254"/>
    </row>
    <row r="4" spans="9:19" s="20" customFormat="1" ht="18.95" customHeight="1" x14ac:dyDescent="0.35">
      <c r="I4" s="405" t="s">
        <v>17</v>
      </c>
      <c r="J4" s="405"/>
      <c r="K4" s="405"/>
      <c r="L4" s="405"/>
      <c r="M4" s="405"/>
      <c r="N4" s="405"/>
      <c r="O4" s="405"/>
      <c r="P4" s="405"/>
      <c r="Q4" s="405"/>
      <c r="R4" s="405"/>
      <c r="S4" s="405"/>
    </row>
    <row r="5" spans="9:19" s="20" customFormat="1" ht="15.75" customHeight="1" x14ac:dyDescent="0.35">
      <c r="I5" s="406" t="s">
        <v>129</v>
      </c>
      <c r="J5" s="406"/>
      <c r="K5" s="406"/>
      <c r="L5" s="406"/>
      <c r="M5" s="406"/>
      <c r="N5" s="406"/>
      <c r="O5" s="406"/>
      <c r="P5" s="406"/>
      <c r="Q5" s="406"/>
      <c r="R5" s="406"/>
      <c r="S5" s="406"/>
    </row>
    <row r="6" spans="9:19" ht="13.5" customHeight="1" x14ac:dyDescent="0.35">
      <c r="I6" s="254"/>
      <c r="J6" s="254"/>
      <c r="K6" s="254"/>
      <c r="L6" s="256"/>
      <c r="M6" s="256"/>
      <c r="N6" s="256"/>
      <c r="O6" s="254"/>
      <c r="P6" s="254"/>
      <c r="Q6" s="254"/>
      <c r="R6" s="254"/>
      <c r="S6" s="254"/>
    </row>
    <row r="7" spans="9:19" s="45" customFormat="1" ht="9" customHeight="1" x14ac:dyDescent="0.35">
      <c r="I7" s="257"/>
      <c r="J7" s="258"/>
      <c r="K7" s="259"/>
      <c r="L7" s="259"/>
      <c r="M7" s="260"/>
      <c r="N7" s="260"/>
      <c r="O7" s="261"/>
      <c r="P7" s="254"/>
      <c r="Q7" s="254"/>
      <c r="R7" s="254"/>
      <c r="S7" s="254"/>
    </row>
    <row r="8" spans="9:19" s="45" customFormat="1" ht="25.5" customHeight="1" x14ac:dyDescent="0.35">
      <c r="I8" s="257"/>
      <c r="J8" s="258"/>
      <c r="K8" s="262" t="s">
        <v>131</v>
      </c>
      <c r="L8" s="260"/>
      <c r="M8" s="260"/>
      <c r="N8" s="260"/>
      <c r="O8" s="261"/>
      <c r="P8" s="254"/>
      <c r="Q8" s="254"/>
      <c r="R8" s="254"/>
      <c r="S8" s="254"/>
    </row>
    <row r="9" spans="9:19" s="45" customFormat="1" ht="25.5" customHeight="1" x14ac:dyDescent="0.35">
      <c r="I9" s="257"/>
      <c r="J9" s="258"/>
      <c r="K9" s="316" t="s">
        <v>6</v>
      </c>
      <c r="L9" s="317" t="s">
        <v>181</v>
      </c>
      <c r="M9" s="317" t="s">
        <v>132</v>
      </c>
      <c r="N9" s="317" t="s">
        <v>133</v>
      </c>
      <c r="O9" s="263"/>
      <c r="P9" s="254"/>
      <c r="Q9" s="254"/>
      <c r="R9" s="254"/>
      <c r="S9" s="254"/>
    </row>
    <row r="10" spans="9:19" s="45" customFormat="1" ht="25.5" customHeight="1" x14ac:dyDescent="0.35">
      <c r="I10" s="257"/>
      <c r="J10" s="258"/>
      <c r="K10" s="277" t="s">
        <v>7</v>
      </c>
      <c r="L10" s="278" t="s">
        <v>181</v>
      </c>
      <c r="M10" s="278" t="s">
        <v>132</v>
      </c>
      <c r="N10" s="278" t="s">
        <v>133</v>
      </c>
      <c r="O10" s="261"/>
      <c r="P10" s="254"/>
      <c r="Q10" s="254"/>
      <c r="R10" s="254"/>
      <c r="S10" s="254"/>
    </row>
    <row r="11" spans="9:19" s="45" customFormat="1" ht="25.5" customHeight="1" x14ac:dyDescent="0.35">
      <c r="I11" s="257"/>
      <c r="J11" s="258"/>
      <c r="K11" s="279" t="s">
        <v>8</v>
      </c>
      <c r="L11" s="278" t="s">
        <v>181</v>
      </c>
      <c r="M11" s="278" t="s">
        <v>132</v>
      </c>
      <c r="N11" s="278" t="s">
        <v>133</v>
      </c>
      <c r="O11" s="264"/>
      <c r="P11" s="254"/>
      <c r="Q11" s="254"/>
      <c r="R11" s="254"/>
      <c r="S11" s="254"/>
    </row>
    <row r="12" spans="9:19" s="45" customFormat="1" ht="25.5" customHeight="1" x14ac:dyDescent="0.35">
      <c r="I12" s="257"/>
      <c r="J12" s="258"/>
      <c r="K12" s="280" t="s">
        <v>9</v>
      </c>
      <c r="L12" s="278" t="s">
        <v>181</v>
      </c>
      <c r="M12" s="278" t="s">
        <v>132</v>
      </c>
      <c r="N12" s="278" t="s">
        <v>133</v>
      </c>
      <c r="O12" s="261"/>
      <c r="P12" s="254"/>
      <c r="Q12" s="254"/>
      <c r="R12" s="254"/>
      <c r="S12" s="254"/>
    </row>
    <row r="13" spans="9:19" s="45" customFormat="1" ht="25.5" customHeight="1" x14ac:dyDescent="0.35">
      <c r="I13" s="257"/>
      <c r="J13" s="265"/>
      <c r="K13" s="266"/>
      <c r="L13" s="267"/>
      <c r="M13" s="268"/>
      <c r="N13" s="268"/>
      <c r="O13" s="261"/>
      <c r="P13" s="254"/>
      <c r="Q13" s="254"/>
      <c r="R13" s="254"/>
      <c r="S13" s="254"/>
    </row>
    <row r="14" spans="9:19" s="45" customFormat="1" ht="25.5" customHeight="1" x14ac:dyDescent="0.35">
      <c r="I14" s="257"/>
      <c r="J14" s="265"/>
      <c r="K14" s="266"/>
      <c r="L14" s="269"/>
      <c r="M14" s="260"/>
      <c r="N14" s="260"/>
      <c r="O14" s="261"/>
      <c r="P14" s="254"/>
      <c r="Q14" s="254"/>
      <c r="R14" s="254"/>
      <c r="S14" s="254"/>
    </row>
    <row r="15" spans="9:19" s="45" customFormat="1" ht="25.5" customHeight="1" x14ac:dyDescent="0.35">
      <c r="I15" s="257"/>
      <c r="J15" s="265"/>
      <c r="K15" s="270" t="s">
        <v>134</v>
      </c>
      <c r="L15" s="263"/>
      <c r="M15" s="260"/>
      <c r="N15" s="260"/>
      <c r="O15" s="261"/>
      <c r="P15" s="254"/>
      <c r="Q15" s="254"/>
      <c r="R15" s="254"/>
      <c r="S15" s="254"/>
    </row>
    <row r="16" spans="9:19" s="45" customFormat="1" ht="25.5" customHeight="1" x14ac:dyDescent="0.35">
      <c r="I16" s="257"/>
      <c r="J16" s="265"/>
      <c r="K16" s="271"/>
      <c r="L16" s="274" t="s">
        <v>181</v>
      </c>
      <c r="M16" s="274" t="s">
        <v>128</v>
      </c>
      <c r="N16" s="272"/>
      <c r="O16" s="261"/>
      <c r="P16" s="254"/>
      <c r="Q16" s="254"/>
      <c r="R16" s="254"/>
      <c r="S16" s="254"/>
    </row>
    <row r="17" spans="9:19" s="45" customFormat="1" ht="25.5" customHeight="1" x14ac:dyDescent="0.35">
      <c r="I17" s="257"/>
      <c r="J17" s="265"/>
      <c r="K17" s="271"/>
      <c r="L17" s="269"/>
      <c r="M17" s="260"/>
      <c r="N17" s="260"/>
      <c r="O17" s="261"/>
      <c r="P17" s="254"/>
      <c r="Q17" s="254"/>
      <c r="R17" s="254"/>
      <c r="S17" s="254"/>
    </row>
    <row r="18" spans="9:19" s="45" customFormat="1" ht="25.5" customHeight="1" x14ac:dyDescent="0.35">
      <c r="I18" s="254"/>
      <c r="J18" s="254"/>
      <c r="K18" s="254"/>
      <c r="L18" s="256"/>
      <c r="M18" s="256"/>
      <c r="N18" s="256"/>
      <c r="O18" s="254"/>
      <c r="P18" s="254"/>
      <c r="Q18" s="254"/>
      <c r="R18" s="254"/>
      <c r="S18" s="254"/>
    </row>
    <row r="19" spans="9:19" s="45" customFormat="1" ht="25.5" customHeight="1" x14ac:dyDescent="0.35">
      <c r="I19" s="254"/>
      <c r="J19" s="254"/>
      <c r="K19" s="273" t="s">
        <v>180</v>
      </c>
      <c r="L19" s="256"/>
      <c r="M19" s="256"/>
      <c r="N19" s="256"/>
      <c r="O19" s="254"/>
      <c r="P19" s="254"/>
      <c r="Q19" s="254"/>
      <c r="R19" s="254"/>
      <c r="S19" s="254"/>
    </row>
    <row r="20" spans="9:19" ht="14.45" x14ac:dyDescent="0.35">
      <c r="I20" s="254"/>
      <c r="J20" s="254"/>
      <c r="K20" s="254" t="s">
        <v>194</v>
      </c>
      <c r="L20" s="256"/>
      <c r="M20" s="256"/>
      <c r="N20" s="256"/>
      <c r="O20" s="254"/>
      <c r="P20" s="254"/>
      <c r="Q20" s="254"/>
      <c r="R20" s="254"/>
      <c r="S20" s="254"/>
    </row>
    <row r="21" spans="9:19" ht="14.45" x14ac:dyDescent="0.35">
      <c r="I21" s="254"/>
      <c r="J21" s="254"/>
      <c r="K21" s="254"/>
      <c r="L21" s="256"/>
      <c r="M21" s="256"/>
      <c r="N21" s="256"/>
      <c r="O21" s="254"/>
      <c r="P21" s="254"/>
      <c r="Q21" s="254"/>
      <c r="R21" s="254"/>
      <c r="S21" s="254"/>
    </row>
    <row r="22" spans="9:19" ht="14.45" x14ac:dyDescent="0.35">
      <c r="I22" s="254"/>
      <c r="J22" s="254"/>
      <c r="K22" s="254"/>
      <c r="L22" s="256"/>
      <c r="M22" s="256"/>
      <c r="N22" s="256"/>
      <c r="O22" s="254"/>
      <c r="P22" s="254"/>
      <c r="Q22" s="254"/>
      <c r="R22" s="254"/>
      <c r="S22" s="254"/>
    </row>
    <row r="23" spans="9:19" ht="14.45" x14ac:dyDescent="0.35">
      <c r="I23" s="254"/>
      <c r="J23" s="254"/>
      <c r="K23" s="254"/>
      <c r="L23" s="256"/>
      <c r="M23" s="256"/>
      <c r="N23" s="256"/>
      <c r="O23" s="254"/>
      <c r="P23" s="254"/>
      <c r="Q23" s="254"/>
      <c r="R23" s="254"/>
      <c r="S23" s="254"/>
    </row>
    <row r="24" spans="9:19" ht="14.45" x14ac:dyDescent="0.35">
      <c r="I24" s="254"/>
      <c r="J24" s="254"/>
      <c r="K24" s="254"/>
      <c r="L24" s="256"/>
      <c r="M24" s="256"/>
      <c r="N24" s="256"/>
      <c r="O24" s="254"/>
      <c r="P24" s="254"/>
      <c r="Q24" s="254"/>
      <c r="R24" s="254"/>
      <c r="S24" s="254"/>
    </row>
    <row r="25" spans="9:19" ht="14.45" x14ac:dyDescent="0.35">
      <c r="I25" s="254"/>
      <c r="J25" s="254"/>
      <c r="K25" s="254"/>
      <c r="L25" s="256"/>
      <c r="M25" s="256"/>
      <c r="N25" s="256"/>
      <c r="O25" s="254"/>
      <c r="P25" s="254"/>
      <c r="Q25" s="254"/>
      <c r="R25" s="254"/>
      <c r="S25" s="254"/>
    </row>
    <row r="26" spans="9:19" ht="14.45" x14ac:dyDescent="0.35">
      <c r="I26" s="254"/>
      <c r="J26" s="254"/>
      <c r="K26" s="254"/>
      <c r="L26" s="256"/>
      <c r="M26" s="256"/>
      <c r="N26" s="256"/>
      <c r="O26" s="254"/>
      <c r="P26" s="254"/>
      <c r="Q26" s="254"/>
      <c r="R26" s="254"/>
      <c r="S26" s="254"/>
    </row>
    <row r="27" spans="9:19" ht="14.45" x14ac:dyDescent="0.35">
      <c r="I27" s="254"/>
      <c r="J27" s="254"/>
      <c r="K27" s="254"/>
      <c r="L27" s="256"/>
      <c r="M27" s="256"/>
      <c r="N27" s="256"/>
      <c r="O27" s="254"/>
      <c r="P27" s="254"/>
      <c r="Q27" s="254"/>
      <c r="R27" s="254"/>
      <c r="S27" s="254"/>
    </row>
    <row r="45" ht="14.45" x14ac:dyDescent="0.35"/>
    <row r="46" ht="14.45" x14ac:dyDescent="0.35"/>
    <row r="47" ht="14.45" x14ac:dyDescent="0.35"/>
    <row r="48" ht="14.45" x14ac:dyDescent="0.35"/>
    <row r="49" ht="14.45" x14ac:dyDescent="0.35"/>
  </sheetData>
  <sheetProtection algorithmName="SHA-512" hashValue="Yqi66QyE4PYNfsuoMiSl+HNp5dETuJDFY67GMRUsnjrgNlUAjgfdPENn4oCABVF63MtuOxrOr8Wu/yD4ycwQbg==" saltValue="QVieZLVpFZglK/tHIhiS0w==" spinCount="100000" sheet="1" selectLockedCells="1"/>
  <mergeCells count="3">
    <mergeCell ref="I4:S4"/>
    <mergeCell ref="I5:S5"/>
    <mergeCell ref="I1:S1"/>
  </mergeCells>
  <hyperlinks>
    <hyperlink ref="L16" location="'Y2D Paeds OP'!A1" display="Paedeatric Services"/>
    <hyperlink ref="M16" location="'Y2D Adult OP'!A1" display="Adult Services "/>
    <hyperlink ref="N10" location="'Q2 Graphs'!A1" display="Graphs "/>
    <hyperlink ref="M10" location="'Q2 ADULTS'!A1" display="Adult Services"/>
    <hyperlink ref="L10" location="Q2_Paeds" display="Paediatric Services"/>
    <hyperlink ref="N9" location="'Q1 Graphs'!A1" display="Graphs "/>
    <hyperlink ref="M9" location="'Q1 ADULTS'!A1" display="Adult Services"/>
    <hyperlink ref="L9" location="Q1_Paeds" display="Paediatric Services"/>
    <hyperlink ref="L11" location="'Q3 PAEDS'!A1" display="Paediatric Services"/>
    <hyperlink ref="M11" location="'Q3 ADULTS'!A1" display="Adult Services"/>
    <hyperlink ref="N11" location="'Q3 Graphs'!A1" display="Graphs "/>
    <hyperlink ref="L12" location="'Q4 PAEDS'!A1" display="Paediatric Services"/>
    <hyperlink ref="M12" location="'Q4 ADULTS'!A1" display="Adult Services"/>
    <hyperlink ref="N12" location="'Q4 Graphs'!A1" display="Graphs 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D63"/>
  <sheetViews>
    <sheetView showGridLines="0" zoomScaleNormal="100" workbookViewId="0"/>
  </sheetViews>
  <sheetFormatPr defaultColWidth="0" defaultRowHeight="0" customHeight="1" zeroHeight="1" x14ac:dyDescent="0.25"/>
  <cols>
    <col min="1" max="1" width="4" style="45" customWidth="1"/>
    <col min="2" max="2" width="39.85546875" style="45" customWidth="1"/>
    <col min="3" max="3" width="11.7109375" style="45" customWidth="1"/>
    <col min="4" max="4" width="7.7109375" style="45" customWidth="1"/>
    <col min="5" max="5" width="10" style="45" customWidth="1"/>
    <col min="6" max="7" width="12" style="45" customWidth="1"/>
    <col min="8" max="8" width="5.140625" style="172" customWidth="1"/>
    <col min="9" max="9" width="6.85546875" style="45" customWidth="1"/>
    <col min="10" max="10" width="5.140625" style="172" customWidth="1"/>
    <col min="11" max="11" width="6.85546875" style="45" customWidth="1"/>
    <col min="12" max="12" width="5.140625" style="172" customWidth="1"/>
    <col min="13" max="13" width="6.85546875" style="45" customWidth="1"/>
    <col min="14" max="14" width="5.140625" style="172" customWidth="1"/>
    <col min="15" max="15" width="6.85546875" style="45" customWidth="1"/>
    <col min="16" max="16" width="11.5703125" style="45" customWidth="1"/>
    <col min="17" max="17" width="5.140625" style="172" customWidth="1"/>
    <col min="18" max="18" width="6.85546875" style="45" customWidth="1"/>
    <col min="19" max="19" width="5.140625" style="172" customWidth="1"/>
    <col min="20" max="20" width="6.85546875" style="45" customWidth="1"/>
    <col min="21" max="21" width="5.140625" style="172" customWidth="1"/>
    <col min="22" max="22" width="6.85546875" style="45" customWidth="1"/>
    <col min="23" max="23" width="5.140625" style="172" customWidth="1"/>
    <col min="24" max="24" width="6.85546875" style="45" customWidth="1"/>
    <col min="25" max="25" width="11.5703125" style="45" customWidth="1"/>
    <col min="26" max="27" width="10.7109375" style="45" customWidth="1"/>
    <col min="28" max="28" width="9.140625" style="45" customWidth="1"/>
    <col min="29" max="30" width="0" style="45" hidden="1" customWidth="1"/>
    <col min="31" max="16384" width="9.140625" style="45" hidden="1"/>
  </cols>
  <sheetData>
    <row r="1" spans="1:28" ht="35.25" customHeight="1" x14ac:dyDescent="0.35">
      <c r="A1" s="18"/>
      <c r="B1" s="131" t="s">
        <v>130</v>
      </c>
      <c r="C1" s="113"/>
      <c r="D1" s="113"/>
      <c r="E1" s="113"/>
      <c r="F1" s="113"/>
      <c r="G1" s="113"/>
      <c r="H1" s="166"/>
      <c r="I1" s="113"/>
      <c r="J1" s="166"/>
      <c r="K1" s="113"/>
      <c r="L1" s="166"/>
      <c r="M1" s="113"/>
      <c r="N1" s="166"/>
      <c r="O1" s="113"/>
      <c r="P1" s="113"/>
      <c r="Q1" s="166"/>
      <c r="R1" s="113"/>
      <c r="S1" s="166"/>
      <c r="T1" s="113"/>
      <c r="U1" s="166"/>
      <c r="V1" s="113"/>
      <c r="W1" s="166"/>
      <c r="X1" s="113"/>
      <c r="Y1" s="113"/>
      <c r="Z1" s="113"/>
      <c r="AA1" s="113"/>
      <c r="AB1" s="113"/>
    </row>
    <row r="2" spans="1:28" s="56" customFormat="1" ht="5.0999999999999996" customHeight="1" x14ac:dyDescent="0.35">
      <c r="B2" s="173"/>
      <c r="C2" s="174"/>
      <c r="D2" s="174"/>
      <c r="E2" s="174"/>
      <c r="F2" s="174"/>
      <c r="G2" s="174"/>
      <c r="H2" s="175"/>
      <c r="I2" s="174"/>
      <c r="J2" s="175"/>
      <c r="K2" s="174"/>
      <c r="L2" s="175"/>
      <c r="M2" s="174"/>
      <c r="N2" s="175"/>
      <c r="O2" s="174"/>
      <c r="P2" s="174"/>
      <c r="Q2" s="175"/>
      <c r="R2" s="174"/>
      <c r="S2" s="175"/>
      <c r="T2" s="174"/>
      <c r="U2" s="175"/>
      <c r="V2" s="174"/>
      <c r="W2" s="175"/>
      <c r="X2" s="174"/>
      <c r="Y2" s="174"/>
      <c r="AB2" s="174"/>
    </row>
    <row r="3" spans="1:28" s="127" customFormat="1" ht="31.5" customHeight="1" x14ac:dyDescent="0.45">
      <c r="B3" s="176" t="s">
        <v>124</v>
      </c>
      <c r="C3" s="128"/>
      <c r="D3" s="128"/>
      <c r="E3" s="128"/>
      <c r="F3" s="128"/>
      <c r="H3" s="167"/>
      <c r="I3" s="128"/>
      <c r="J3" s="167"/>
      <c r="K3" s="128"/>
      <c r="L3" s="167"/>
      <c r="M3" s="129"/>
      <c r="N3" s="167"/>
      <c r="O3" s="129"/>
      <c r="P3" s="129"/>
      <c r="Q3" s="167"/>
      <c r="R3" s="129"/>
      <c r="S3" s="167"/>
      <c r="T3" s="129"/>
      <c r="U3" s="167"/>
      <c r="V3" s="129"/>
      <c r="W3" s="167"/>
      <c r="X3" s="129"/>
      <c r="Y3" s="129"/>
      <c r="Z3" s="128"/>
      <c r="AA3" s="130"/>
    </row>
    <row r="4" spans="1:28" ht="35.450000000000003" customHeight="1" thickBot="1" x14ac:dyDescent="0.6">
      <c r="B4" s="177" t="s">
        <v>152</v>
      </c>
      <c r="C4" s="21"/>
      <c r="D4" s="21"/>
      <c r="E4" s="21"/>
      <c r="F4" s="57"/>
      <c r="G4" s="21"/>
      <c r="H4" s="168"/>
      <c r="I4" s="21"/>
      <c r="J4" s="168"/>
      <c r="K4" s="21"/>
      <c r="L4" s="168"/>
      <c r="M4" s="22"/>
      <c r="N4" s="168"/>
      <c r="O4" s="22"/>
      <c r="P4" s="22"/>
      <c r="Q4" s="168"/>
      <c r="R4" s="22"/>
      <c r="S4" s="168"/>
      <c r="T4" s="22"/>
      <c r="U4" s="168"/>
      <c r="V4" s="22"/>
      <c r="W4" s="168"/>
      <c r="X4" s="22"/>
      <c r="Y4" s="22"/>
      <c r="Z4" s="21"/>
      <c r="AA4" s="23"/>
    </row>
    <row r="5" spans="1:28" ht="30.75" customHeight="1" thickTop="1" thickBot="1" x14ac:dyDescent="0.3">
      <c r="B5" s="487" t="s">
        <v>18</v>
      </c>
      <c r="C5" s="488" t="s">
        <v>22</v>
      </c>
      <c r="D5" s="488" t="s">
        <v>93</v>
      </c>
      <c r="E5" s="488" t="s">
        <v>23</v>
      </c>
      <c r="F5" s="492" t="s">
        <v>28</v>
      </c>
      <c r="G5" s="493"/>
      <c r="H5" s="492" t="s">
        <v>31</v>
      </c>
      <c r="I5" s="498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8"/>
      <c r="Z5" s="492" t="s">
        <v>4</v>
      </c>
      <c r="AA5" s="493"/>
    </row>
    <row r="6" spans="1:28" ht="44.1" customHeight="1" thickTop="1" thickBot="1" x14ac:dyDescent="0.3">
      <c r="B6" s="487"/>
      <c r="C6" s="489"/>
      <c r="D6" s="489"/>
      <c r="E6" s="489"/>
      <c r="F6" s="494" t="s">
        <v>29</v>
      </c>
      <c r="G6" s="496" t="s">
        <v>30</v>
      </c>
      <c r="H6" s="492" t="s">
        <v>36</v>
      </c>
      <c r="I6" s="498"/>
      <c r="J6" s="498"/>
      <c r="K6" s="498"/>
      <c r="L6" s="498"/>
      <c r="M6" s="498"/>
      <c r="N6" s="498"/>
      <c r="O6" s="498"/>
      <c r="P6" s="498"/>
      <c r="Q6" s="492" t="s">
        <v>35</v>
      </c>
      <c r="R6" s="498"/>
      <c r="S6" s="498"/>
      <c r="T6" s="498"/>
      <c r="U6" s="498"/>
      <c r="V6" s="498"/>
      <c r="W6" s="498"/>
      <c r="X6" s="498"/>
      <c r="Y6" s="498"/>
      <c r="Z6" s="494" t="s">
        <v>13</v>
      </c>
      <c r="AA6" s="496" t="s">
        <v>21</v>
      </c>
    </row>
    <row r="7" spans="1:28" ht="36" customHeight="1" thickTop="1" thickBot="1" x14ac:dyDescent="0.3">
      <c r="B7" s="487"/>
      <c r="C7" s="490"/>
      <c r="D7" s="490"/>
      <c r="E7" s="490"/>
      <c r="F7" s="495"/>
      <c r="G7" s="497"/>
      <c r="H7" s="499" t="s">
        <v>150</v>
      </c>
      <c r="I7" s="500"/>
      <c r="J7" s="476" t="s">
        <v>32</v>
      </c>
      <c r="K7" s="476"/>
      <c r="L7" s="476" t="s">
        <v>33</v>
      </c>
      <c r="M7" s="476"/>
      <c r="N7" s="475" t="s">
        <v>34</v>
      </c>
      <c r="O7" s="476"/>
      <c r="P7" s="150" t="s">
        <v>151</v>
      </c>
      <c r="Q7" s="499" t="s">
        <v>150</v>
      </c>
      <c r="R7" s="500"/>
      <c r="S7" s="476" t="s">
        <v>32</v>
      </c>
      <c r="T7" s="476"/>
      <c r="U7" s="476" t="s">
        <v>33</v>
      </c>
      <c r="V7" s="476"/>
      <c r="W7" s="475" t="s">
        <v>34</v>
      </c>
      <c r="X7" s="476"/>
      <c r="Y7" s="150" t="s">
        <v>151</v>
      </c>
      <c r="Z7" s="495"/>
      <c r="AA7" s="497"/>
    </row>
    <row r="8" spans="1:28" s="112" customFormat="1" ht="21.75" customHeight="1" thickTop="1" thickBot="1" x14ac:dyDescent="0.4">
      <c r="B8" s="36" t="s">
        <v>83</v>
      </c>
      <c r="C8" s="36" t="s">
        <v>27</v>
      </c>
      <c r="D8" s="82">
        <v>1</v>
      </c>
      <c r="E8" s="36" t="s">
        <v>25</v>
      </c>
      <c r="F8" s="89" t="str">
        <f>Data!G137</f>
        <v>No data</v>
      </c>
      <c r="G8" s="89" t="str">
        <f>Data!H137</f>
        <v>No data</v>
      </c>
      <c r="H8" s="44" t="str">
        <f>Data!I137</f>
        <v>No data</v>
      </c>
      <c r="I8" s="94">
        <f>IFERROR(H8/P8,0)</f>
        <v>0</v>
      </c>
      <c r="J8" s="90" t="str">
        <f>Data!J137</f>
        <v>No data</v>
      </c>
      <c r="K8" s="94">
        <f>IFERROR(J8/P8,0)</f>
        <v>0</v>
      </c>
      <c r="L8" s="90" t="str">
        <f>Data!K137</f>
        <v>No data</v>
      </c>
      <c r="M8" s="94">
        <f>IFERROR(L8/P8,0)</f>
        <v>0</v>
      </c>
      <c r="N8" s="90" t="str">
        <f>Data!L137</f>
        <v>No data</v>
      </c>
      <c r="O8" s="94">
        <f>IFERROR(N8/P8,0)</f>
        <v>0</v>
      </c>
      <c r="P8" s="163" t="str">
        <f>Data!M137</f>
        <v>No data</v>
      </c>
      <c r="Q8" s="44" t="str">
        <f>Data!O137</f>
        <v>No data</v>
      </c>
      <c r="R8" s="94">
        <f>IFERROR(Q8/Y8,0)</f>
        <v>0</v>
      </c>
      <c r="S8" s="90" t="str">
        <f>Data!P137</f>
        <v>No data</v>
      </c>
      <c r="T8" s="94">
        <f>IFERROR(S8/Y8,0)</f>
        <v>0</v>
      </c>
      <c r="U8" s="137" t="str">
        <f>Data!Q137</f>
        <v>No data</v>
      </c>
      <c r="V8" s="94">
        <f>IFERROR(U8/Y8,0)</f>
        <v>0</v>
      </c>
      <c r="W8" s="90" t="str">
        <f>Data!R137</f>
        <v>No data</v>
      </c>
      <c r="X8" s="94">
        <f>IFERROR(W8/Y8,0)</f>
        <v>0</v>
      </c>
      <c r="Y8" s="163" t="str">
        <f>Data!S137</f>
        <v>No data</v>
      </c>
      <c r="Z8" s="95" t="str">
        <f>Data!U137</f>
        <v>No data</v>
      </c>
      <c r="AA8" s="96" t="str">
        <f>Data!V137</f>
        <v>No data</v>
      </c>
    </row>
    <row r="9" spans="1:28" s="16" customFormat="1" ht="21.75" customHeight="1" thickTop="1" thickBot="1" x14ac:dyDescent="0.3">
      <c r="B9" s="37" t="s">
        <v>73</v>
      </c>
      <c r="C9" s="37" t="s">
        <v>27</v>
      </c>
      <c r="D9" s="83">
        <v>1</v>
      </c>
      <c r="E9" s="37" t="s">
        <v>25</v>
      </c>
      <c r="F9" s="92" t="str">
        <f>Data!G138</f>
        <v>No data</v>
      </c>
      <c r="G9" s="100" t="str">
        <f>Data!H138</f>
        <v>No data</v>
      </c>
      <c r="H9" s="161" t="str">
        <f>Data!I138</f>
        <v>No data</v>
      </c>
      <c r="I9" s="93">
        <f t="shared" ref="I9:I26" si="0">IFERROR(H9/P9,0)</f>
        <v>0</v>
      </c>
      <c r="J9" s="91" t="str">
        <f>Data!J138</f>
        <v>No data</v>
      </c>
      <c r="K9" s="93">
        <f t="shared" ref="K9:K26" si="1">IFERROR(J9/P9,0)</f>
        <v>0</v>
      </c>
      <c r="L9" s="91" t="str">
        <f>Data!K138</f>
        <v>No data</v>
      </c>
      <c r="M9" s="93">
        <f t="shared" ref="M9:M26" si="2">IFERROR(L9/P9,0)</f>
        <v>0</v>
      </c>
      <c r="N9" s="91" t="str">
        <f>Data!L138</f>
        <v>No data</v>
      </c>
      <c r="O9" s="93">
        <f t="shared" ref="O9:O26" si="3">IFERROR(N9/P9,0)</f>
        <v>0</v>
      </c>
      <c r="P9" s="164" t="str">
        <f>Data!M138</f>
        <v>No data</v>
      </c>
      <c r="Q9" s="43" t="str">
        <f>Data!O138</f>
        <v>No data</v>
      </c>
      <c r="R9" s="93">
        <f t="shared" ref="R9:R26" si="4">IFERROR(Q9/Y9,0)</f>
        <v>0</v>
      </c>
      <c r="S9" s="91" t="str">
        <f>Data!P138</f>
        <v>No data</v>
      </c>
      <c r="T9" s="93">
        <f t="shared" ref="T9:T26" si="5">IFERROR(S9/Y9,0)</f>
        <v>0</v>
      </c>
      <c r="U9" s="138" t="str">
        <f>Data!Q138</f>
        <v>No data</v>
      </c>
      <c r="V9" s="93">
        <f t="shared" ref="V9:V26" si="6">IFERROR(U9/Y9,0)</f>
        <v>0</v>
      </c>
      <c r="W9" s="91" t="str">
        <f>Data!R138</f>
        <v>No data</v>
      </c>
      <c r="X9" s="93">
        <f t="shared" ref="X9:X26" si="7">IFERROR(W9/Y9,0)</f>
        <v>0</v>
      </c>
      <c r="Y9" s="164" t="str">
        <f>Data!S138</f>
        <v>No data</v>
      </c>
      <c r="Z9" s="97" t="str">
        <f>Data!U138</f>
        <v>No data</v>
      </c>
      <c r="AA9" s="98" t="str">
        <f>Data!V138</f>
        <v>No data</v>
      </c>
    </row>
    <row r="10" spans="1:28" s="16" customFormat="1" ht="21.75" customHeight="1" thickTop="1" thickBot="1" x14ac:dyDescent="0.4">
      <c r="B10" s="34" t="s">
        <v>84</v>
      </c>
      <c r="C10" s="34" t="s">
        <v>27</v>
      </c>
      <c r="D10" s="80">
        <v>2</v>
      </c>
      <c r="E10" s="34" t="s">
        <v>25</v>
      </c>
      <c r="F10" s="89" t="str">
        <f>Data!G139</f>
        <v>No data</v>
      </c>
      <c r="G10" s="99" t="str">
        <f>Data!H139</f>
        <v>No data</v>
      </c>
      <c r="H10" s="162" t="str">
        <f>Data!I139</f>
        <v>No data</v>
      </c>
      <c r="I10" s="94">
        <f t="shared" si="0"/>
        <v>0</v>
      </c>
      <c r="J10" s="90" t="str">
        <f>Data!J139</f>
        <v>No data</v>
      </c>
      <c r="K10" s="94">
        <f t="shared" si="1"/>
        <v>0</v>
      </c>
      <c r="L10" s="90" t="str">
        <f>Data!K139</f>
        <v>No data</v>
      </c>
      <c r="M10" s="94">
        <f t="shared" si="2"/>
        <v>0</v>
      </c>
      <c r="N10" s="90" t="str">
        <f>Data!L139</f>
        <v>No data</v>
      </c>
      <c r="O10" s="94">
        <f t="shared" si="3"/>
        <v>0</v>
      </c>
      <c r="P10" s="163" t="str">
        <f>Data!M139</f>
        <v>No data</v>
      </c>
      <c r="Q10" s="44" t="str">
        <f>Data!O139</f>
        <v>No data</v>
      </c>
      <c r="R10" s="94">
        <f t="shared" si="4"/>
        <v>0</v>
      </c>
      <c r="S10" s="90" t="str">
        <f>Data!P139</f>
        <v>No data</v>
      </c>
      <c r="T10" s="94">
        <f t="shared" si="5"/>
        <v>0</v>
      </c>
      <c r="U10" s="137" t="str">
        <f>Data!Q139</f>
        <v>No data</v>
      </c>
      <c r="V10" s="94">
        <f t="shared" si="6"/>
        <v>0</v>
      </c>
      <c r="W10" s="90" t="str">
        <f>Data!R139</f>
        <v>No data</v>
      </c>
      <c r="X10" s="94">
        <f t="shared" si="7"/>
        <v>0</v>
      </c>
      <c r="Y10" s="163" t="str">
        <f>Data!S139</f>
        <v>No data</v>
      </c>
      <c r="Z10" s="95" t="str">
        <f>Data!U139</f>
        <v>No data</v>
      </c>
      <c r="AA10" s="96" t="str">
        <f>Data!V139</f>
        <v>No data</v>
      </c>
    </row>
    <row r="11" spans="1:28" s="16" customFormat="1" ht="21.75" customHeight="1" thickTop="1" thickBot="1" x14ac:dyDescent="0.4">
      <c r="B11" s="39" t="s">
        <v>85</v>
      </c>
      <c r="C11" s="39" t="s">
        <v>27</v>
      </c>
      <c r="D11" s="85">
        <v>2</v>
      </c>
      <c r="E11" s="39" t="s">
        <v>25</v>
      </c>
      <c r="F11" s="92" t="str">
        <f>Data!G140</f>
        <v>No data</v>
      </c>
      <c r="G11" s="100" t="str">
        <f>Data!H140</f>
        <v>No data</v>
      </c>
      <c r="H11" s="161" t="str">
        <f>Data!I140</f>
        <v>No data</v>
      </c>
      <c r="I11" s="93">
        <f t="shared" si="0"/>
        <v>0</v>
      </c>
      <c r="J11" s="91" t="str">
        <f>Data!J140</f>
        <v>No data</v>
      </c>
      <c r="K11" s="93">
        <f t="shared" si="1"/>
        <v>0</v>
      </c>
      <c r="L11" s="91" t="str">
        <f>Data!K140</f>
        <v>No data</v>
      </c>
      <c r="M11" s="93">
        <f t="shared" si="2"/>
        <v>0</v>
      </c>
      <c r="N11" s="91" t="str">
        <f>Data!L140</f>
        <v>No data</v>
      </c>
      <c r="O11" s="93">
        <f t="shared" si="3"/>
        <v>0</v>
      </c>
      <c r="P11" s="164" t="str">
        <f>Data!M140</f>
        <v>No data</v>
      </c>
      <c r="Q11" s="43" t="str">
        <f>Data!O140</f>
        <v>No data</v>
      </c>
      <c r="R11" s="93">
        <f t="shared" si="4"/>
        <v>0</v>
      </c>
      <c r="S11" s="91" t="str">
        <f>Data!P140</f>
        <v>No data</v>
      </c>
      <c r="T11" s="93">
        <f t="shared" si="5"/>
        <v>0</v>
      </c>
      <c r="U11" s="138" t="str">
        <f>Data!Q140</f>
        <v>No data</v>
      </c>
      <c r="V11" s="93">
        <f t="shared" si="6"/>
        <v>0</v>
      </c>
      <c r="W11" s="91" t="str">
        <f>Data!R140</f>
        <v>No data</v>
      </c>
      <c r="X11" s="93">
        <f t="shared" si="7"/>
        <v>0</v>
      </c>
      <c r="Y11" s="164" t="str">
        <f>Data!S140</f>
        <v>No data</v>
      </c>
      <c r="Z11" s="97" t="str">
        <f>Data!U140</f>
        <v>No data</v>
      </c>
      <c r="AA11" s="98" t="str">
        <f>Data!V140</f>
        <v>No data</v>
      </c>
    </row>
    <row r="12" spans="1:28" s="16" customFormat="1" ht="21.75" customHeight="1" thickTop="1" thickBot="1" x14ac:dyDescent="0.4">
      <c r="B12" s="36" t="s">
        <v>86</v>
      </c>
      <c r="C12" s="36" t="s">
        <v>27</v>
      </c>
      <c r="D12" s="82">
        <v>2</v>
      </c>
      <c r="E12" s="36" t="s">
        <v>25</v>
      </c>
      <c r="F12" s="89" t="str">
        <f>Data!G141</f>
        <v>No data</v>
      </c>
      <c r="G12" s="99" t="str">
        <f>Data!H141</f>
        <v>No data</v>
      </c>
      <c r="H12" s="162" t="str">
        <f>Data!I141</f>
        <v>No data</v>
      </c>
      <c r="I12" s="94">
        <f t="shared" si="0"/>
        <v>0</v>
      </c>
      <c r="J12" s="90" t="str">
        <f>Data!J141</f>
        <v>No data</v>
      </c>
      <c r="K12" s="94">
        <f t="shared" si="1"/>
        <v>0</v>
      </c>
      <c r="L12" s="90" t="str">
        <f>Data!K141</f>
        <v>No data</v>
      </c>
      <c r="M12" s="94">
        <f t="shared" si="2"/>
        <v>0</v>
      </c>
      <c r="N12" s="90" t="str">
        <f>Data!L141</f>
        <v>No data</v>
      </c>
      <c r="O12" s="94">
        <f t="shared" si="3"/>
        <v>0</v>
      </c>
      <c r="P12" s="163" t="str">
        <f>Data!M141</f>
        <v>No data</v>
      </c>
      <c r="Q12" s="44" t="str">
        <f>Data!O141</f>
        <v>No data</v>
      </c>
      <c r="R12" s="94">
        <f t="shared" si="4"/>
        <v>0</v>
      </c>
      <c r="S12" s="90" t="str">
        <f>Data!P141</f>
        <v>No data</v>
      </c>
      <c r="T12" s="94">
        <f t="shared" si="5"/>
        <v>0</v>
      </c>
      <c r="U12" s="137" t="str">
        <f>Data!Q141</f>
        <v>No data</v>
      </c>
      <c r="V12" s="94">
        <f t="shared" si="6"/>
        <v>0</v>
      </c>
      <c r="W12" s="90" t="str">
        <f>Data!R141</f>
        <v>No data</v>
      </c>
      <c r="X12" s="94">
        <f t="shared" si="7"/>
        <v>0</v>
      </c>
      <c r="Y12" s="163" t="str">
        <f>Data!S141</f>
        <v>No data</v>
      </c>
      <c r="Z12" s="95" t="str">
        <f>Data!U141</f>
        <v>No data</v>
      </c>
      <c r="AA12" s="96" t="str">
        <f>Data!V141</f>
        <v>No data</v>
      </c>
    </row>
    <row r="13" spans="1:28" s="16" customFormat="1" ht="21.75" customHeight="1" thickTop="1" thickBot="1" x14ac:dyDescent="0.4">
      <c r="B13" s="37" t="s">
        <v>87</v>
      </c>
      <c r="C13" s="37" t="s">
        <v>27</v>
      </c>
      <c r="D13" s="83">
        <v>2</v>
      </c>
      <c r="E13" s="37" t="s">
        <v>25</v>
      </c>
      <c r="F13" s="92" t="str">
        <f>Data!G142</f>
        <v>No data</v>
      </c>
      <c r="G13" s="100" t="str">
        <f>Data!H142</f>
        <v>No data</v>
      </c>
      <c r="H13" s="161" t="str">
        <f>Data!I142</f>
        <v>No data</v>
      </c>
      <c r="I13" s="93">
        <f t="shared" si="0"/>
        <v>0</v>
      </c>
      <c r="J13" s="91" t="str">
        <f>Data!J142</f>
        <v>No data</v>
      </c>
      <c r="K13" s="93">
        <f t="shared" si="1"/>
        <v>0</v>
      </c>
      <c r="L13" s="91" t="str">
        <f>Data!K142</f>
        <v>No data</v>
      </c>
      <c r="M13" s="93">
        <f t="shared" si="2"/>
        <v>0</v>
      </c>
      <c r="N13" s="91" t="str">
        <f>Data!L142</f>
        <v>No data</v>
      </c>
      <c r="O13" s="93">
        <f t="shared" si="3"/>
        <v>0</v>
      </c>
      <c r="P13" s="164" t="str">
        <f>Data!M142</f>
        <v>No data</v>
      </c>
      <c r="Q13" s="43" t="str">
        <f>Data!O142</f>
        <v>No data</v>
      </c>
      <c r="R13" s="93">
        <f t="shared" si="4"/>
        <v>0</v>
      </c>
      <c r="S13" s="91" t="str">
        <f>Data!P142</f>
        <v>No data</v>
      </c>
      <c r="T13" s="93">
        <f t="shared" si="5"/>
        <v>0</v>
      </c>
      <c r="U13" s="138" t="str">
        <f>Data!Q142</f>
        <v>No data</v>
      </c>
      <c r="V13" s="93">
        <f t="shared" si="6"/>
        <v>0</v>
      </c>
      <c r="W13" s="91" t="str">
        <f>Data!R142</f>
        <v>No data</v>
      </c>
      <c r="X13" s="93">
        <f t="shared" si="7"/>
        <v>0</v>
      </c>
      <c r="Y13" s="164" t="str">
        <f>Data!S142</f>
        <v>No data</v>
      </c>
      <c r="Z13" s="97" t="str">
        <f>Data!U142</f>
        <v>No data</v>
      </c>
      <c r="AA13" s="98" t="str">
        <f>Data!V142</f>
        <v>No data</v>
      </c>
    </row>
    <row r="14" spans="1:28" s="16" customFormat="1" ht="21.75" customHeight="1" thickTop="1" thickBot="1" x14ac:dyDescent="0.4">
      <c r="B14" s="36" t="s">
        <v>88</v>
      </c>
      <c r="C14" s="36" t="s">
        <v>27</v>
      </c>
      <c r="D14" s="82">
        <v>2</v>
      </c>
      <c r="E14" s="36" t="s">
        <v>25</v>
      </c>
      <c r="F14" s="89" t="str">
        <f>Data!G143</f>
        <v>No data</v>
      </c>
      <c r="G14" s="99" t="str">
        <f>Data!H143</f>
        <v>No data</v>
      </c>
      <c r="H14" s="162" t="str">
        <f>Data!I143</f>
        <v>No data</v>
      </c>
      <c r="I14" s="94">
        <f t="shared" si="0"/>
        <v>0</v>
      </c>
      <c r="J14" s="90" t="str">
        <f>Data!J143</f>
        <v>No data</v>
      </c>
      <c r="K14" s="94">
        <f t="shared" si="1"/>
        <v>0</v>
      </c>
      <c r="L14" s="90" t="str">
        <f>Data!K143</f>
        <v>No data</v>
      </c>
      <c r="M14" s="94">
        <f t="shared" si="2"/>
        <v>0</v>
      </c>
      <c r="N14" s="90" t="str">
        <f>Data!L143</f>
        <v>No data</v>
      </c>
      <c r="O14" s="94">
        <f t="shared" si="3"/>
        <v>0</v>
      </c>
      <c r="P14" s="163" t="str">
        <f>Data!M143</f>
        <v>No data</v>
      </c>
      <c r="Q14" s="44" t="str">
        <f>Data!O143</f>
        <v>No data</v>
      </c>
      <c r="R14" s="94">
        <f t="shared" si="4"/>
        <v>0</v>
      </c>
      <c r="S14" s="90" t="str">
        <f>Data!P143</f>
        <v>No data</v>
      </c>
      <c r="T14" s="94">
        <f t="shared" si="5"/>
        <v>0</v>
      </c>
      <c r="U14" s="137" t="str">
        <f>Data!Q143</f>
        <v>No data</v>
      </c>
      <c r="V14" s="94">
        <f t="shared" si="6"/>
        <v>0</v>
      </c>
      <c r="W14" s="90" t="str">
        <f>Data!R143</f>
        <v>No data</v>
      </c>
      <c r="X14" s="94">
        <f t="shared" si="7"/>
        <v>0</v>
      </c>
      <c r="Y14" s="163" t="str">
        <f>Data!S143</f>
        <v>No data</v>
      </c>
      <c r="Z14" s="95" t="str">
        <f>Data!U143</f>
        <v>No data</v>
      </c>
      <c r="AA14" s="96" t="str">
        <f>Data!V143</f>
        <v>No data</v>
      </c>
    </row>
    <row r="15" spans="1:28" s="16" customFormat="1" ht="21.75" customHeight="1" thickTop="1" thickBot="1" x14ac:dyDescent="0.4">
      <c r="B15" s="37" t="s">
        <v>62</v>
      </c>
      <c r="C15" s="37" t="s">
        <v>27</v>
      </c>
      <c r="D15" s="83">
        <v>2</v>
      </c>
      <c r="E15" s="37" t="s">
        <v>25</v>
      </c>
      <c r="F15" s="92" t="str">
        <f>Data!G144</f>
        <v>No data</v>
      </c>
      <c r="G15" s="100" t="str">
        <f>Data!H144</f>
        <v>No data</v>
      </c>
      <c r="H15" s="161" t="str">
        <f>Data!I144</f>
        <v>No data</v>
      </c>
      <c r="I15" s="93">
        <f t="shared" si="0"/>
        <v>0</v>
      </c>
      <c r="J15" s="91" t="str">
        <f>Data!J144</f>
        <v>No data</v>
      </c>
      <c r="K15" s="93">
        <f t="shared" si="1"/>
        <v>0</v>
      </c>
      <c r="L15" s="91" t="str">
        <f>Data!K144</f>
        <v>No data</v>
      </c>
      <c r="M15" s="93">
        <f t="shared" si="2"/>
        <v>0</v>
      </c>
      <c r="N15" s="91" t="str">
        <f>Data!L144</f>
        <v>No data</v>
      </c>
      <c r="O15" s="93">
        <f t="shared" si="3"/>
        <v>0</v>
      </c>
      <c r="P15" s="164" t="str">
        <f>Data!M144</f>
        <v>No data</v>
      </c>
      <c r="Q15" s="43" t="str">
        <f>Data!O144</f>
        <v>No data</v>
      </c>
      <c r="R15" s="93">
        <f t="shared" si="4"/>
        <v>0</v>
      </c>
      <c r="S15" s="91" t="str">
        <f>Data!P144</f>
        <v>No data</v>
      </c>
      <c r="T15" s="93">
        <f t="shared" si="5"/>
        <v>0</v>
      </c>
      <c r="U15" s="138" t="str">
        <f>Data!Q144</f>
        <v>No data</v>
      </c>
      <c r="V15" s="93">
        <f t="shared" si="6"/>
        <v>0</v>
      </c>
      <c r="W15" s="91" t="str">
        <f>Data!R144</f>
        <v>No data</v>
      </c>
      <c r="X15" s="93">
        <f t="shared" si="7"/>
        <v>0</v>
      </c>
      <c r="Y15" s="164" t="str">
        <f>Data!S144</f>
        <v>No data</v>
      </c>
      <c r="Z15" s="97" t="str">
        <f>Data!U144</f>
        <v>No data</v>
      </c>
      <c r="AA15" s="98" t="str">
        <f>Data!V144</f>
        <v>No data</v>
      </c>
    </row>
    <row r="16" spans="1:28" s="16" customFormat="1" ht="21.75" customHeight="1" thickTop="1" thickBot="1" x14ac:dyDescent="0.4">
      <c r="B16" s="40" t="s">
        <v>77</v>
      </c>
      <c r="C16" s="40" t="s">
        <v>27</v>
      </c>
      <c r="D16" s="86">
        <v>2</v>
      </c>
      <c r="E16" s="40" t="s">
        <v>25</v>
      </c>
      <c r="F16" s="89" t="str">
        <f>Data!G145</f>
        <v>No data</v>
      </c>
      <c r="G16" s="99" t="str">
        <f>Data!H145</f>
        <v>No data</v>
      </c>
      <c r="H16" s="162" t="str">
        <f>Data!I145</f>
        <v>No data</v>
      </c>
      <c r="I16" s="94">
        <f t="shared" si="0"/>
        <v>0</v>
      </c>
      <c r="J16" s="90" t="str">
        <f>Data!J145</f>
        <v>No data</v>
      </c>
      <c r="K16" s="94">
        <f t="shared" si="1"/>
        <v>0</v>
      </c>
      <c r="L16" s="90" t="str">
        <f>Data!K145</f>
        <v>No data</v>
      </c>
      <c r="M16" s="94">
        <f t="shared" si="2"/>
        <v>0</v>
      </c>
      <c r="N16" s="90" t="str">
        <f>Data!L145</f>
        <v>No data</v>
      </c>
      <c r="O16" s="94">
        <f t="shared" si="3"/>
        <v>0</v>
      </c>
      <c r="P16" s="163" t="str">
        <f>Data!M145</f>
        <v>No data</v>
      </c>
      <c r="Q16" s="44" t="str">
        <f>Data!O145</f>
        <v>No data</v>
      </c>
      <c r="R16" s="94">
        <f t="shared" si="4"/>
        <v>0</v>
      </c>
      <c r="S16" s="90" t="str">
        <f>Data!P145</f>
        <v>No data</v>
      </c>
      <c r="T16" s="94">
        <f t="shared" si="5"/>
        <v>0</v>
      </c>
      <c r="U16" s="137" t="str">
        <f>Data!Q145</f>
        <v>No data</v>
      </c>
      <c r="V16" s="94">
        <f t="shared" si="6"/>
        <v>0</v>
      </c>
      <c r="W16" s="90" t="str">
        <f>Data!R145</f>
        <v>No data</v>
      </c>
      <c r="X16" s="94">
        <f t="shared" si="7"/>
        <v>0</v>
      </c>
      <c r="Y16" s="163" t="str">
        <f>Data!S145</f>
        <v>No data</v>
      </c>
      <c r="Z16" s="95" t="str">
        <f>Data!U145</f>
        <v>No data</v>
      </c>
      <c r="AA16" s="96" t="str">
        <f>Data!V145</f>
        <v>No data</v>
      </c>
    </row>
    <row r="17" spans="2:27" s="16" customFormat="1" ht="21.75" customHeight="1" thickTop="1" thickBot="1" x14ac:dyDescent="0.4">
      <c r="B17" s="37" t="s">
        <v>72</v>
      </c>
      <c r="C17" s="37" t="s">
        <v>27</v>
      </c>
      <c r="D17" s="83">
        <v>2</v>
      </c>
      <c r="E17" s="37" t="s">
        <v>25</v>
      </c>
      <c r="F17" s="92" t="str">
        <f>Data!G146</f>
        <v>No data</v>
      </c>
      <c r="G17" s="100" t="str">
        <f>Data!H146</f>
        <v>No data</v>
      </c>
      <c r="H17" s="161" t="str">
        <f>Data!I146</f>
        <v>No data</v>
      </c>
      <c r="I17" s="93">
        <f t="shared" si="0"/>
        <v>0</v>
      </c>
      <c r="J17" s="91" t="str">
        <f>Data!J146</f>
        <v>No data</v>
      </c>
      <c r="K17" s="93">
        <f t="shared" si="1"/>
        <v>0</v>
      </c>
      <c r="L17" s="91" t="str">
        <f>Data!K146</f>
        <v>No data</v>
      </c>
      <c r="M17" s="93">
        <f t="shared" si="2"/>
        <v>0</v>
      </c>
      <c r="N17" s="91" t="str">
        <f>Data!L146</f>
        <v>No data</v>
      </c>
      <c r="O17" s="93">
        <f t="shared" si="3"/>
        <v>0</v>
      </c>
      <c r="P17" s="164" t="str">
        <f>Data!M146</f>
        <v>No data</v>
      </c>
      <c r="Q17" s="43" t="str">
        <f>Data!O146</f>
        <v>No data</v>
      </c>
      <c r="R17" s="93">
        <f t="shared" si="4"/>
        <v>0</v>
      </c>
      <c r="S17" s="91" t="str">
        <f>Data!P146</f>
        <v>No data</v>
      </c>
      <c r="T17" s="93">
        <f t="shared" si="5"/>
        <v>0</v>
      </c>
      <c r="U17" s="138" t="str">
        <f>Data!Q146</f>
        <v>No data</v>
      </c>
      <c r="V17" s="93">
        <f t="shared" si="6"/>
        <v>0</v>
      </c>
      <c r="W17" s="91" t="str">
        <f>Data!R146</f>
        <v>No data</v>
      </c>
      <c r="X17" s="93">
        <f t="shared" si="7"/>
        <v>0</v>
      </c>
      <c r="Y17" s="164" t="str">
        <f>Data!S146</f>
        <v>No data</v>
      </c>
      <c r="Z17" s="97" t="str">
        <f>Data!U146</f>
        <v>No data</v>
      </c>
      <c r="AA17" s="98" t="str">
        <f>Data!V146</f>
        <v>No data</v>
      </c>
    </row>
    <row r="18" spans="2:27" s="16" customFormat="1" ht="21.75" customHeight="1" thickTop="1" thickBot="1" x14ac:dyDescent="0.4">
      <c r="B18" s="36" t="s">
        <v>89</v>
      </c>
      <c r="C18" s="36" t="s">
        <v>27</v>
      </c>
      <c r="D18" s="82">
        <v>2</v>
      </c>
      <c r="E18" s="36" t="s">
        <v>94</v>
      </c>
      <c r="F18" s="89" t="str">
        <f>Data!G147</f>
        <v>No data</v>
      </c>
      <c r="G18" s="99" t="str">
        <f>Data!H147</f>
        <v>No data</v>
      </c>
      <c r="H18" s="162" t="str">
        <f>Data!I147</f>
        <v>No data</v>
      </c>
      <c r="I18" s="94">
        <f t="shared" si="0"/>
        <v>0</v>
      </c>
      <c r="J18" s="90" t="str">
        <f>Data!J147</f>
        <v>No data</v>
      </c>
      <c r="K18" s="94">
        <f t="shared" si="1"/>
        <v>0</v>
      </c>
      <c r="L18" s="90" t="str">
        <f>Data!K147</f>
        <v>No data</v>
      </c>
      <c r="M18" s="94">
        <f t="shared" si="2"/>
        <v>0</v>
      </c>
      <c r="N18" s="90" t="str">
        <f>Data!L147</f>
        <v>No data</v>
      </c>
      <c r="O18" s="94">
        <f t="shared" si="3"/>
        <v>0</v>
      </c>
      <c r="P18" s="163" t="str">
        <f>Data!M147</f>
        <v>No data</v>
      </c>
      <c r="Q18" s="44" t="str">
        <f>Data!O147</f>
        <v>No data</v>
      </c>
      <c r="R18" s="94">
        <f t="shared" si="4"/>
        <v>0</v>
      </c>
      <c r="S18" s="90" t="str">
        <f>Data!P147</f>
        <v>No data</v>
      </c>
      <c r="T18" s="94">
        <f t="shared" si="5"/>
        <v>0</v>
      </c>
      <c r="U18" s="137" t="str">
        <f>Data!Q147</f>
        <v>No data</v>
      </c>
      <c r="V18" s="94">
        <f t="shared" si="6"/>
        <v>0</v>
      </c>
      <c r="W18" s="90" t="str">
        <f>Data!R147</f>
        <v>No data</v>
      </c>
      <c r="X18" s="94">
        <f t="shared" si="7"/>
        <v>0</v>
      </c>
      <c r="Y18" s="163" t="str">
        <f>Data!S147</f>
        <v>No data</v>
      </c>
      <c r="Z18" s="95" t="str">
        <f>Data!U147</f>
        <v>No data</v>
      </c>
      <c r="AA18" s="96" t="str">
        <f>Data!V147</f>
        <v>No data</v>
      </c>
    </row>
    <row r="19" spans="2:27" s="16" customFormat="1" ht="21.75" customHeight="1" thickTop="1" thickBot="1" x14ac:dyDescent="0.4">
      <c r="B19" s="37" t="s">
        <v>79</v>
      </c>
      <c r="C19" s="37" t="s">
        <v>27</v>
      </c>
      <c r="D19" s="83">
        <v>2</v>
      </c>
      <c r="E19" s="37" t="s">
        <v>26</v>
      </c>
      <c r="F19" s="92" t="str">
        <f>Data!G148</f>
        <v>No data</v>
      </c>
      <c r="G19" s="100" t="str">
        <f>Data!H148</f>
        <v>No data</v>
      </c>
      <c r="H19" s="161" t="str">
        <f>Data!I148</f>
        <v>No data</v>
      </c>
      <c r="I19" s="93">
        <f t="shared" si="0"/>
        <v>0</v>
      </c>
      <c r="J19" s="91" t="str">
        <f>Data!J148</f>
        <v>No data</v>
      </c>
      <c r="K19" s="93">
        <f t="shared" si="1"/>
        <v>0</v>
      </c>
      <c r="L19" s="91" t="str">
        <f>Data!K148</f>
        <v>No data</v>
      </c>
      <c r="M19" s="93">
        <f t="shared" si="2"/>
        <v>0</v>
      </c>
      <c r="N19" s="91" t="str">
        <f>Data!L148</f>
        <v>No data</v>
      </c>
      <c r="O19" s="93">
        <f t="shared" si="3"/>
        <v>0</v>
      </c>
      <c r="P19" s="164" t="str">
        <f>Data!M148</f>
        <v>No data</v>
      </c>
      <c r="Q19" s="43" t="str">
        <f>Data!O148</f>
        <v>No data</v>
      </c>
      <c r="R19" s="93">
        <f t="shared" si="4"/>
        <v>0</v>
      </c>
      <c r="S19" s="91" t="str">
        <f>Data!P148</f>
        <v>No data</v>
      </c>
      <c r="T19" s="93">
        <f t="shared" si="5"/>
        <v>0</v>
      </c>
      <c r="U19" s="138" t="str">
        <f>Data!Q148</f>
        <v>No data</v>
      </c>
      <c r="V19" s="93">
        <f t="shared" si="6"/>
        <v>0</v>
      </c>
      <c r="W19" s="91" t="str">
        <f>Data!R148</f>
        <v>No data</v>
      </c>
      <c r="X19" s="93">
        <f t="shared" si="7"/>
        <v>0</v>
      </c>
      <c r="Y19" s="164" t="str">
        <f>Data!S148</f>
        <v>No data</v>
      </c>
      <c r="Z19" s="97" t="str">
        <f>Data!U148</f>
        <v>No data</v>
      </c>
      <c r="AA19" s="98" t="str">
        <f>Data!V148</f>
        <v>No data</v>
      </c>
    </row>
    <row r="20" spans="2:27" s="16" customFormat="1" ht="21.75" customHeight="1" thickTop="1" thickBot="1" x14ac:dyDescent="0.4">
      <c r="B20" s="36" t="s">
        <v>74</v>
      </c>
      <c r="C20" s="36" t="s">
        <v>27</v>
      </c>
      <c r="D20" s="82">
        <v>2</v>
      </c>
      <c r="E20" s="36" t="s">
        <v>26</v>
      </c>
      <c r="F20" s="89" t="str">
        <f>Data!G149</f>
        <v>No data</v>
      </c>
      <c r="G20" s="99" t="str">
        <f>Data!H149</f>
        <v>No data</v>
      </c>
      <c r="H20" s="162" t="str">
        <f>Data!I149</f>
        <v>No data</v>
      </c>
      <c r="I20" s="94">
        <f t="shared" si="0"/>
        <v>0</v>
      </c>
      <c r="J20" s="90" t="str">
        <f>Data!J149</f>
        <v>No data</v>
      </c>
      <c r="K20" s="94">
        <f t="shared" si="1"/>
        <v>0</v>
      </c>
      <c r="L20" s="90" t="str">
        <f>Data!K149</f>
        <v>No data</v>
      </c>
      <c r="M20" s="94">
        <f t="shared" si="2"/>
        <v>0</v>
      </c>
      <c r="N20" s="90" t="str">
        <f>Data!L149</f>
        <v>No data</v>
      </c>
      <c r="O20" s="94">
        <f t="shared" si="3"/>
        <v>0</v>
      </c>
      <c r="P20" s="163" t="str">
        <f>Data!M149</f>
        <v>No data</v>
      </c>
      <c r="Q20" s="44" t="str">
        <f>Data!O149</f>
        <v>No data</v>
      </c>
      <c r="R20" s="94">
        <f t="shared" si="4"/>
        <v>0</v>
      </c>
      <c r="S20" s="90" t="str">
        <f>Data!P149</f>
        <v>No data</v>
      </c>
      <c r="T20" s="94">
        <f t="shared" si="5"/>
        <v>0</v>
      </c>
      <c r="U20" s="137" t="str">
        <f>Data!Q149</f>
        <v>No data</v>
      </c>
      <c r="V20" s="94">
        <f t="shared" si="6"/>
        <v>0</v>
      </c>
      <c r="W20" s="90" t="str">
        <f>Data!R149</f>
        <v>No data</v>
      </c>
      <c r="X20" s="94">
        <f t="shared" si="7"/>
        <v>0</v>
      </c>
      <c r="Y20" s="163" t="str">
        <f>Data!S149</f>
        <v>No data</v>
      </c>
      <c r="Z20" s="95" t="str">
        <f>Data!U149</f>
        <v>No data</v>
      </c>
      <c r="AA20" s="96" t="str">
        <f>Data!V149</f>
        <v>No data</v>
      </c>
    </row>
    <row r="21" spans="2:27" s="16" customFormat="1" ht="21.75" customHeight="1" thickTop="1" thickBot="1" x14ac:dyDescent="0.4">
      <c r="B21" s="37" t="s">
        <v>70</v>
      </c>
      <c r="C21" s="37" t="s">
        <v>27</v>
      </c>
      <c r="D21" s="83">
        <v>2</v>
      </c>
      <c r="E21" s="37" t="s">
        <v>26</v>
      </c>
      <c r="F21" s="92" t="str">
        <f>Data!G150</f>
        <v>No data</v>
      </c>
      <c r="G21" s="100" t="str">
        <f>Data!H150</f>
        <v>No data</v>
      </c>
      <c r="H21" s="161" t="str">
        <f>Data!I150</f>
        <v>No data</v>
      </c>
      <c r="I21" s="93">
        <f t="shared" si="0"/>
        <v>0</v>
      </c>
      <c r="J21" s="91" t="str">
        <f>Data!J150</f>
        <v>No data</v>
      </c>
      <c r="K21" s="93">
        <f t="shared" si="1"/>
        <v>0</v>
      </c>
      <c r="L21" s="91" t="str">
        <f>Data!K150</f>
        <v>No data</v>
      </c>
      <c r="M21" s="93">
        <f t="shared" si="2"/>
        <v>0</v>
      </c>
      <c r="N21" s="91" t="str">
        <f>Data!L150</f>
        <v>No data</v>
      </c>
      <c r="O21" s="93">
        <f t="shared" si="3"/>
        <v>0</v>
      </c>
      <c r="P21" s="164" t="str">
        <f>Data!M150</f>
        <v>No data</v>
      </c>
      <c r="Q21" s="43" t="str">
        <f>Data!O150</f>
        <v>No data</v>
      </c>
      <c r="R21" s="93">
        <f t="shared" si="4"/>
        <v>0</v>
      </c>
      <c r="S21" s="91" t="str">
        <f>Data!P150</f>
        <v>No data</v>
      </c>
      <c r="T21" s="93">
        <f t="shared" si="5"/>
        <v>0</v>
      </c>
      <c r="U21" s="138" t="str">
        <f>Data!Q150</f>
        <v>No data</v>
      </c>
      <c r="V21" s="93">
        <f t="shared" si="6"/>
        <v>0</v>
      </c>
      <c r="W21" s="91" t="str">
        <f>Data!R150</f>
        <v>No data</v>
      </c>
      <c r="X21" s="93">
        <f t="shared" si="7"/>
        <v>0</v>
      </c>
      <c r="Y21" s="164" t="str">
        <f>Data!S150</f>
        <v>No data</v>
      </c>
      <c r="Z21" s="97" t="str">
        <f>Data!U150</f>
        <v>No data</v>
      </c>
      <c r="AA21" s="98" t="str">
        <f>Data!V150</f>
        <v>No data</v>
      </c>
    </row>
    <row r="22" spans="2:27" s="16" customFormat="1" ht="21.75" customHeight="1" thickTop="1" thickBot="1" x14ac:dyDescent="0.4">
      <c r="B22" s="40" t="s">
        <v>90</v>
      </c>
      <c r="C22" s="40" t="s">
        <v>27</v>
      </c>
      <c r="D22" s="86">
        <v>2</v>
      </c>
      <c r="E22" s="40" t="s">
        <v>26</v>
      </c>
      <c r="F22" s="89" t="str">
        <f>Data!G151</f>
        <v>No data</v>
      </c>
      <c r="G22" s="99" t="str">
        <f>Data!H151</f>
        <v>No data</v>
      </c>
      <c r="H22" s="162" t="str">
        <f>Data!I151</f>
        <v>No data</v>
      </c>
      <c r="I22" s="94">
        <f t="shared" si="0"/>
        <v>0</v>
      </c>
      <c r="J22" s="90" t="str">
        <f>Data!J151</f>
        <v>No data</v>
      </c>
      <c r="K22" s="94">
        <f t="shared" si="1"/>
        <v>0</v>
      </c>
      <c r="L22" s="90" t="str">
        <f>Data!K151</f>
        <v>No data</v>
      </c>
      <c r="M22" s="94">
        <f t="shared" si="2"/>
        <v>0</v>
      </c>
      <c r="N22" s="90" t="str">
        <f>Data!L151</f>
        <v>No data</v>
      </c>
      <c r="O22" s="94">
        <f t="shared" si="3"/>
        <v>0</v>
      </c>
      <c r="P22" s="163" t="str">
        <f>Data!M151</f>
        <v>No data</v>
      </c>
      <c r="Q22" s="44" t="str">
        <f>Data!O151</f>
        <v>No data</v>
      </c>
      <c r="R22" s="94">
        <f t="shared" si="4"/>
        <v>0</v>
      </c>
      <c r="S22" s="90" t="str">
        <f>Data!P151</f>
        <v>No data</v>
      </c>
      <c r="T22" s="178">
        <f t="shared" si="5"/>
        <v>0</v>
      </c>
      <c r="U22" s="137" t="str">
        <f>Data!Q151</f>
        <v>No data</v>
      </c>
      <c r="V22" s="94">
        <f t="shared" si="6"/>
        <v>0</v>
      </c>
      <c r="W22" s="90" t="str">
        <f>Data!R151</f>
        <v>No data</v>
      </c>
      <c r="X22" s="94">
        <f t="shared" si="7"/>
        <v>0</v>
      </c>
      <c r="Y22" s="163" t="str">
        <f>Data!S151</f>
        <v>No data</v>
      </c>
      <c r="Z22" s="95" t="str">
        <f>Data!U151</f>
        <v>No data</v>
      </c>
      <c r="AA22" s="96" t="str">
        <f>Data!V151</f>
        <v>No data</v>
      </c>
    </row>
    <row r="23" spans="2:27" s="16" customFormat="1" ht="21.75" customHeight="1" thickTop="1" thickBot="1" x14ac:dyDescent="0.4">
      <c r="B23" s="41" t="s">
        <v>66</v>
      </c>
      <c r="C23" s="41" t="s">
        <v>27</v>
      </c>
      <c r="D23" s="87">
        <v>2</v>
      </c>
      <c r="E23" s="41" t="s">
        <v>26</v>
      </c>
      <c r="F23" s="92" t="str">
        <f>Data!G152</f>
        <v>No data</v>
      </c>
      <c r="G23" s="100" t="str">
        <f>Data!H152</f>
        <v>No data</v>
      </c>
      <c r="H23" s="43" t="str">
        <f>Data!I152</f>
        <v>No data</v>
      </c>
      <c r="I23" s="93">
        <f t="shared" si="0"/>
        <v>0</v>
      </c>
      <c r="J23" s="91" t="str">
        <f>Data!J152</f>
        <v>No data</v>
      </c>
      <c r="K23" s="93">
        <f t="shared" si="1"/>
        <v>0</v>
      </c>
      <c r="L23" s="91" t="str">
        <f>Data!K152</f>
        <v>No data</v>
      </c>
      <c r="M23" s="93">
        <f t="shared" si="2"/>
        <v>0</v>
      </c>
      <c r="N23" s="91" t="str">
        <f>Data!L152</f>
        <v>No data</v>
      </c>
      <c r="O23" s="93">
        <f t="shared" si="3"/>
        <v>0</v>
      </c>
      <c r="P23" s="164" t="str">
        <f>Data!M152</f>
        <v>No data</v>
      </c>
      <c r="Q23" s="43" t="str">
        <f>Data!O152</f>
        <v>No data</v>
      </c>
      <c r="R23" s="93">
        <f t="shared" si="4"/>
        <v>0</v>
      </c>
      <c r="S23" s="91" t="str">
        <f>Data!P152</f>
        <v>No data</v>
      </c>
      <c r="T23" s="93">
        <f t="shared" si="5"/>
        <v>0</v>
      </c>
      <c r="U23" s="139" t="str">
        <f>Data!Q152</f>
        <v>No data</v>
      </c>
      <c r="V23" s="93">
        <f t="shared" si="6"/>
        <v>0</v>
      </c>
      <c r="W23" s="91" t="str">
        <f>Data!R152</f>
        <v>No data</v>
      </c>
      <c r="X23" s="93">
        <f t="shared" si="7"/>
        <v>0</v>
      </c>
      <c r="Y23" s="164" t="str">
        <f>Data!S152</f>
        <v>No data</v>
      </c>
      <c r="Z23" s="97" t="str">
        <f>Data!U152</f>
        <v>No data</v>
      </c>
      <c r="AA23" s="98" t="str">
        <f>Data!V152</f>
        <v>No data</v>
      </c>
    </row>
    <row r="24" spans="2:27" s="16" customFormat="1" ht="21.75" customHeight="1" thickTop="1" thickBot="1" x14ac:dyDescent="0.4">
      <c r="B24" s="42" t="s">
        <v>67</v>
      </c>
      <c r="C24" s="42" t="s">
        <v>27</v>
      </c>
      <c r="D24" s="88">
        <v>2</v>
      </c>
      <c r="E24" s="42" t="s">
        <v>26</v>
      </c>
      <c r="F24" s="89" t="str">
        <f>Data!G153</f>
        <v>No data</v>
      </c>
      <c r="G24" s="99" t="str">
        <f>Data!H153</f>
        <v>No data</v>
      </c>
      <c r="H24" s="44" t="str">
        <f>Data!I153</f>
        <v>No data</v>
      </c>
      <c r="I24" s="94">
        <f t="shared" si="0"/>
        <v>0</v>
      </c>
      <c r="J24" s="90" t="str">
        <f>Data!J153</f>
        <v>No data</v>
      </c>
      <c r="K24" s="94">
        <f t="shared" si="1"/>
        <v>0</v>
      </c>
      <c r="L24" s="90" t="str">
        <f>Data!K153</f>
        <v>No data</v>
      </c>
      <c r="M24" s="94">
        <f t="shared" si="2"/>
        <v>0</v>
      </c>
      <c r="N24" s="90" t="str">
        <f>Data!L153</f>
        <v>No data</v>
      </c>
      <c r="O24" s="94">
        <f t="shared" si="3"/>
        <v>0</v>
      </c>
      <c r="P24" s="163" t="str">
        <f>Data!M153</f>
        <v>No data</v>
      </c>
      <c r="Q24" s="44" t="str">
        <f>Data!O153</f>
        <v>No data</v>
      </c>
      <c r="R24" s="94">
        <f t="shared" si="4"/>
        <v>0</v>
      </c>
      <c r="S24" s="90" t="str">
        <f>Data!P153</f>
        <v>No data</v>
      </c>
      <c r="T24" s="94">
        <f t="shared" si="5"/>
        <v>0</v>
      </c>
      <c r="U24" s="137" t="str">
        <f>Data!Q153</f>
        <v>No data</v>
      </c>
      <c r="V24" s="94">
        <f t="shared" si="6"/>
        <v>0</v>
      </c>
      <c r="W24" s="90" t="str">
        <f>Data!R153</f>
        <v>No data</v>
      </c>
      <c r="X24" s="94">
        <f t="shared" si="7"/>
        <v>0</v>
      </c>
      <c r="Y24" s="163" t="str">
        <f>Data!S153</f>
        <v>No data</v>
      </c>
      <c r="Z24" s="95" t="str">
        <f>Data!U153</f>
        <v>No data</v>
      </c>
      <c r="AA24" s="96" t="str">
        <f>Data!V153</f>
        <v>No data</v>
      </c>
    </row>
    <row r="25" spans="2:27" s="16" customFormat="1" ht="21.75" customHeight="1" thickTop="1" thickBot="1" x14ac:dyDescent="0.4">
      <c r="B25" s="39" t="s">
        <v>81</v>
      </c>
      <c r="C25" s="39" t="s">
        <v>27</v>
      </c>
      <c r="D25" s="85">
        <v>2</v>
      </c>
      <c r="E25" s="39" t="s">
        <v>26</v>
      </c>
      <c r="F25" s="92" t="str">
        <f>Data!G154</f>
        <v>No data</v>
      </c>
      <c r="G25" s="100" t="str">
        <f>Data!H154</f>
        <v>No data</v>
      </c>
      <c r="H25" s="43" t="str">
        <f>Data!I154</f>
        <v>No data</v>
      </c>
      <c r="I25" s="93">
        <f t="shared" si="0"/>
        <v>0</v>
      </c>
      <c r="J25" s="91" t="str">
        <f>Data!J154</f>
        <v>No data</v>
      </c>
      <c r="K25" s="93">
        <f t="shared" si="1"/>
        <v>0</v>
      </c>
      <c r="L25" s="91" t="str">
        <f>Data!K154</f>
        <v>No data</v>
      </c>
      <c r="M25" s="93">
        <f t="shared" si="2"/>
        <v>0</v>
      </c>
      <c r="N25" s="91" t="str">
        <f>Data!L154</f>
        <v>No data</v>
      </c>
      <c r="O25" s="93">
        <f t="shared" si="3"/>
        <v>0</v>
      </c>
      <c r="P25" s="164" t="str">
        <f>Data!M154</f>
        <v>No data</v>
      </c>
      <c r="Q25" s="43" t="str">
        <f>Data!O154</f>
        <v>No data</v>
      </c>
      <c r="R25" s="93">
        <f t="shared" si="4"/>
        <v>0</v>
      </c>
      <c r="S25" s="91" t="str">
        <f>Data!P154</f>
        <v>No data</v>
      </c>
      <c r="T25" s="93">
        <f t="shared" si="5"/>
        <v>0</v>
      </c>
      <c r="U25" s="139" t="str">
        <f>Data!Q154</f>
        <v>No data</v>
      </c>
      <c r="V25" s="93">
        <f t="shared" si="6"/>
        <v>0</v>
      </c>
      <c r="W25" s="91" t="str">
        <f>Data!R154</f>
        <v>No data</v>
      </c>
      <c r="X25" s="93">
        <f t="shared" si="7"/>
        <v>0</v>
      </c>
      <c r="Y25" s="164" t="str">
        <f>Data!S154</f>
        <v>No data</v>
      </c>
      <c r="Z25" s="97" t="str">
        <f>Data!U154</f>
        <v>No data</v>
      </c>
      <c r="AA25" s="98" t="str">
        <f>Data!V154</f>
        <v>No data</v>
      </c>
    </row>
    <row r="26" spans="2:27" ht="20.25" customHeight="1" thickTop="1" thickBot="1" x14ac:dyDescent="0.4">
      <c r="B26" s="42" t="s">
        <v>68</v>
      </c>
      <c r="C26" s="42" t="s">
        <v>27</v>
      </c>
      <c r="D26" s="88">
        <v>2</v>
      </c>
      <c r="E26" s="42" t="s">
        <v>26</v>
      </c>
      <c r="F26" s="89" t="str">
        <f>Data!G155</f>
        <v>No data</v>
      </c>
      <c r="G26" s="99" t="str">
        <f>Data!H155</f>
        <v>No data</v>
      </c>
      <c r="H26" s="44" t="str">
        <f>Data!I155</f>
        <v>No data</v>
      </c>
      <c r="I26" s="94">
        <f t="shared" si="0"/>
        <v>0</v>
      </c>
      <c r="J26" s="90" t="str">
        <f>Data!J155</f>
        <v>No data</v>
      </c>
      <c r="K26" s="94">
        <f t="shared" si="1"/>
        <v>0</v>
      </c>
      <c r="L26" s="90" t="str">
        <f>Data!K155</f>
        <v>No data</v>
      </c>
      <c r="M26" s="94">
        <f t="shared" si="2"/>
        <v>0</v>
      </c>
      <c r="N26" s="90" t="str">
        <f>Data!L155</f>
        <v>No data</v>
      </c>
      <c r="O26" s="94">
        <f t="shared" si="3"/>
        <v>0</v>
      </c>
      <c r="P26" s="163" t="str">
        <f>Data!M155</f>
        <v>No data</v>
      </c>
      <c r="Q26" s="44" t="str">
        <f>Data!O155</f>
        <v>No data</v>
      </c>
      <c r="R26" s="94">
        <f t="shared" si="4"/>
        <v>0</v>
      </c>
      <c r="S26" s="90" t="str">
        <f>Data!P155</f>
        <v>No data</v>
      </c>
      <c r="T26" s="94">
        <f t="shared" si="5"/>
        <v>0</v>
      </c>
      <c r="U26" s="140" t="str">
        <f>Data!Q155</f>
        <v>No data</v>
      </c>
      <c r="V26" s="94">
        <f t="shared" si="6"/>
        <v>0</v>
      </c>
      <c r="W26" s="90" t="str">
        <f>Data!R155</f>
        <v>No data</v>
      </c>
      <c r="X26" s="94">
        <f t="shared" si="7"/>
        <v>0</v>
      </c>
      <c r="Y26" s="163" t="str">
        <f>Data!S155</f>
        <v>No data</v>
      </c>
      <c r="Z26" s="95" t="str">
        <f>Data!U155</f>
        <v>No data</v>
      </c>
      <c r="AA26" s="96" t="str">
        <f>Data!V155</f>
        <v>No data</v>
      </c>
    </row>
    <row r="27" spans="2:27" ht="15" thickTop="1" x14ac:dyDescent="0.35">
      <c r="B27" s="24"/>
      <c r="C27" s="24"/>
      <c r="D27" s="24"/>
      <c r="E27" s="24"/>
      <c r="F27" s="23"/>
      <c r="G27" s="23"/>
      <c r="H27" s="169"/>
      <c r="I27" s="23"/>
      <c r="J27" s="169"/>
      <c r="K27" s="23"/>
      <c r="L27" s="169"/>
      <c r="M27" s="23"/>
      <c r="N27" s="169"/>
      <c r="O27" s="23"/>
      <c r="P27" s="23"/>
      <c r="Q27" s="169"/>
      <c r="R27" s="23"/>
      <c r="S27" s="169"/>
      <c r="T27" s="23"/>
      <c r="U27" s="169"/>
      <c r="V27" s="23"/>
      <c r="W27" s="169"/>
      <c r="X27" s="23"/>
      <c r="Y27" s="23"/>
      <c r="Z27" s="23"/>
      <c r="AA27" s="23"/>
    </row>
    <row r="28" spans="2:27" ht="15" thickBot="1" x14ac:dyDescent="0.4">
      <c r="B28" s="24"/>
      <c r="C28" s="24"/>
      <c r="D28" s="24"/>
      <c r="E28" s="24"/>
      <c r="F28" s="23"/>
      <c r="G28" s="23"/>
      <c r="H28" s="169"/>
      <c r="I28" s="23"/>
      <c r="J28" s="169"/>
      <c r="K28" s="23"/>
      <c r="L28" s="169"/>
      <c r="M28" s="23"/>
      <c r="N28" s="169"/>
      <c r="O28" s="23"/>
      <c r="P28" s="23"/>
      <c r="Q28" s="169"/>
      <c r="R28" s="23"/>
      <c r="S28" s="169"/>
      <c r="T28" s="23"/>
      <c r="U28" s="169"/>
      <c r="V28" s="23"/>
      <c r="W28" s="169"/>
      <c r="X28" s="23"/>
      <c r="Y28" s="23"/>
      <c r="Z28" s="23"/>
      <c r="AA28" s="23"/>
    </row>
    <row r="29" spans="2:27" ht="15" x14ac:dyDescent="0.25">
      <c r="B29" s="477" t="s">
        <v>115</v>
      </c>
      <c r="C29" s="512" t="s">
        <v>116</v>
      </c>
      <c r="D29" s="513"/>
      <c r="E29" s="514"/>
      <c r="F29" s="478" t="s">
        <v>107</v>
      </c>
      <c r="G29" s="458"/>
      <c r="H29" s="479"/>
      <c r="I29" s="480"/>
      <c r="J29" s="483" t="s">
        <v>113</v>
      </c>
      <c r="K29" s="484"/>
      <c r="L29" s="467" t="s">
        <v>113</v>
      </c>
      <c r="M29" s="468"/>
      <c r="N29" s="471" t="s">
        <v>113</v>
      </c>
      <c r="O29" s="472"/>
      <c r="P29" s="179"/>
      <c r="Q29" s="479"/>
      <c r="R29" s="480"/>
      <c r="S29" s="483" t="s">
        <v>113</v>
      </c>
      <c r="T29" s="484"/>
      <c r="U29" s="467" t="s">
        <v>113</v>
      </c>
      <c r="V29" s="468"/>
      <c r="W29" s="471" t="s">
        <v>113</v>
      </c>
      <c r="X29" s="472"/>
      <c r="Y29" s="181"/>
      <c r="Z29" s="457" t="s">
        <v>110</v>
      </c>
      <c r="AA29" s="458"/>
    </row>
    <row r="30" spans="2:27" ht="15" x14ac:dyDescent="0.25">
      <c r="B30" s="477"/>
      <c r="C30" s="515"/>
      <c r="D30" s="516"/>
      <c r="E30" s="517"/>
      <c r="F30" s="504" t="s">
        <v>108</v>
      </c>
      <c r="G30" s="505"/>
      <c r="H30" s="481"/>
      <c r="I30" s="482"/>
      <c r="J30" s="485"/>
      <c r="K30" s="486"/>
      <c r="L30" s="469"/>
      <c r="M30" s="470"/>
      <c r="N30" s="473"/>
      <c r="O30" s="474"/>
      <c r="P30" s="180"/>
      <c r="Q30" s="481"/>
      <c r="R30" s="482"/>
      <c r="S30" s="485"/>
      <c r="T30" s="486"/>
      <c r="U30" s="469"/>
      <c r="V30" s="470"/>
      <c r="W30" s="473"/>
      <c r="X30" s="474"/>
      <c r="Y30" s="182"/>
      <c r="Z30" s="506" t="s">
        <v>111</v>
      </c>
      <c r="AA30" s="505"/>
    </row>
    <row r="31" spans="2:27" ht="15.75" thickBot="1" x14ac:dyDescent="0.3">
      <c r="B31" s="477"/>
      <c r="C31" s="518"/>
      <c r="D31" s="519"/>
      <c r="E31" s="520"/>
      <c r="F31" s="521" t="s">
        <v>109</v>
      </c>
      <c r="G31" s="511"/>
      <c r="H31" s="507"/>
      <c r="I31" s="508"/>
      <c r="J31" s="509" t="s">
        <v>114</v>
      </c>
      <c r="K31" s="508"/>
      <c r="L31" s="509" t="s">
        <v>114</v>
      </c>
      <c r="M31" s="508"/>
      <c r="N31" s="509" t="s">
        <v>114</v>
      </c>
      <c r="O31" s="508"/>
      <c r="P31" s="132"/>
      <c r="Q31" s="507"/>
      <c r="R31" s="508"/>
      <c r="S31" s="509" t="s">
        <v>114</v>
      </c>
      <c r="T31" s="508"/>
      <c r="U31" s="509" t="s">
        <v>114</v>
      </c>
      <c r="V31" s="508"/>
      <c r="W31" s="509" t="s">
        <v>114</v>
      </c>
      <c r="X31" s="508"/>
      <c r="Y31" s="165"/>
      <c r="Z31" s="510" t="s">
        <v>112</v>
      </c>
      <c r="AA31" s="511"/>
    </row>
    <row r="32" spans="2:27" ht="14.45" x14ac:dyDescent="0.35">
      <c r="B32" s="25"/>
      <c r="C32" s="25"/>
      <c r="D32" s="25"/>
      <c r="E32" s="25"/>
      <c r="F32" s="26"/>
      <c r="G32" s="26"/>
      <c r="H32" s="170"/>
      <c r="I32" s="26"/>
      <c r="J32" s="170"/>
      <c r="K32" s="26"/>
      <c r="L32" s="170"/>
      <c r="M32" s="26"/>
      <c r="N32" s="170"/>
      <c r="O32" s="26"/>
      <c r="P32" s="26"/>
      <c r="Q32" s="170"/>
      <c r="R32" s="26"/>
      <c r="S32" s="170"/>
      <c r="T32" s="26"/>
      <c r="U32" s="170"/>
      <c r="V32" s="26"/>
      <c r="W32" s="170"/>
      <c r="X32" s="26"/>
      <c r="Y32" s="26"/>
      <c r="Z32" s="26"/>
      <c r="AA32" s="27"/>
    </row>
    <row r="33" spans="2:27" ht="14.45" x14ac:dyDescent="0.35">
      <c r="B33" s="23"/>
      <c r="C33" s="23"/>
      <c r="D33" s="23"/>
      <c r="E33" s="23"/>
      <c r="F33" s="28">
        <v>10</v>
      </c>
      <c r="G33" s="28">
        <v>10</v>
      </c>
      <c r="H33" s="171">
        <v>10</v>
      </c>
      <c r="I33" s="28"/>
      <c r="J33" s="171">
        <v>10</v>
      </c>
      <c r="K33" s="28">
        <v>10</v>
      </c>
      <c r="L33" s="171">
        <v>10</v>
      </c>
      <c r="M33" s="28"/>
      <c r="N33" s="171"/>
      <c r="O33" s="28"/>
      <c r="P33" s="28"/>
      <c r="Q33" s="171"/>
      <c r="R33" s="28"/>
      <c r="S33" s="171"/>
      <c r="T33" s="28"/>
      <c r="U33" s="171"/>
      <c r="V33" s="28"/>
      <c r="W33" s="171"/>
      <c r="X33" s="28"/>
      <c r="Y33" s="28"/>
      <c r="Z33" s="28"/>
      <c r="AA33" s="23"/>
    </row>
    <row r="34" spans="2:27" ht="14.45" x14ac:dyDescent="0.35">
      <c r="B34" s="24" t="s">
        <v>19</v>
      </c>
      <c r="C34" s="24"/>
      <c r="D34" s="24"/>
      <c r="E34" s="24"/>
      <c r="F34" s="29"/>
      <c r="G34" s="23"/>
      <c r="H34" s="169"/>
      <c r="I34" s="23"/>
      <c r="J34" s="169"/>
      <c r="K34" s="23"/>
      <c r="L34" s="169"/>
      <c r="M34" s="23"/>
      <c r="N34" s="169"/>
      <c r="O34" s="23"/>
      <c r="P34" s="23"/>
      <c r="Q34" s="169"/>
      <c r="R34" s="23"/>
      <c r="S34" s="169"/>
      <c r="T34" s="23"/>
      <c r="U34" s="169"/>
      <c r="V34" s="23"/>
      <c r="W34" s="169"/>
      <c r="X34" s="23"/>
      <c r="Y34" s="23"/>
      <c r="Z34" s="23"/>
      <c r="AA34" s="23"/>
    </row>
    <row r="35" spans="2:27" ht="15" x14ac:dyDescent="0.25">
      <c r="B35" s="30" t="s">
        <v>20</v>
      </c>
      <c r="C35" s="30"/>
      <c r="D35" s="30"/>
      <c r="E35" s="30"/>
      <c r="F35" s="23"/>
      <c r="G35" s="23"/>
      <c r="H35" s="169"/>
      <c r="I35" s="23"/>
      <c r="J35" s="169"/>
      <c r="K35" s="23"/>
      <c r="L35" s="169"/>
      <c r="M35" s="23"/>
      <c r="N35" s="169"/>
      <c r="O35" s="23"/>
      <c r="P35" s="23"/>
      <c r="Q35" s="169"/>
      <c r="R35" s="23"/>
      <c r="S35" s="169"/>
      <c r="T35" s="23"/>
      <c r="U35" s="169"/>
      <c r="V35" s="23"/>
      <c r="W35" s="169"/>
      <c r="X35" s="23"/>
      <c r="Y35" s="23"/>
      <c r="Z35" s="23"/>
      <c r="AA35" s="23"/>
    </row>
    <row r="36" spans="2:27" ht="15" x14ac:dyDescent="0.25">
      <c r="B36" s="31"/>
      <c r="C36" s="31"/>
      <c r="D36" s="31"/>
      <c r="E36" s="31"/>
      <c r="F36" s="23"/>
      <c r="G36" s="23"/>
      <c r="H36" s="169"/>
      <c r="I36" s="23"/>
      <c r="J36" s="169"/>
      <c r="K36" s="23"/>
      <c r="L36" s="169"/>
      <c r="M36" s="23"/>
      <c r="N36" s="169"/>
      <c r="O36" s="23"/>
      <c r="P36" s="23"/>
      <c r="Q36" s="169"/>
      <c r="R36" s="23"/>
      <c r="S36" s="169"/>
      <c r="T36" s="23"/>
      <c r="U36" s="169"/>
      <c r="V36" s="23"/>
      <c r="W36" s="169"/>
      <c r="X36" s="23"/>
      <c r="Y36" s="23"/>
      <c r="Z36" s="23"/>
      <c r="AA36" s="23"/>
    </row>
    <row r="37" spans="2:27" ht="15" x14ac:dyDescent="0.25"/>
    <row r="38" spans="2:27" ht="15" x14ac:dyDescent="0.25"/>
    <row r="39" spans="2:27" ht="14.45" hidden="1" x14ac:dyDescent="0.35"/>
    <row r="40" spans="2:27" ht="14.45" hidden="1" x14ac:dyDescent="0.35"/>
    <row r="41" spans="2:27" ht="14.45" hidden="1" x14ac:dyDescent="0.35"/>
    <row r="42" spans="2:27" ht="14.45" hidden="1" x14ac:dyDescent="0.35"/>
    <row r="43" spans="2:27" ht="14.45" hidden="1" x14ac:dyDescent="0.35"/>
    <row r="44" spans="2:27" ht="14.45" hidden="1" x14ac:dyDescent="0.35"/>
    <row r="45" spans="2:27" ht="14.45" hidden="1" x14ac:dyDescent="0.35"/>
    <row r="46" spans="2:27" ht="14.45" hidden="1" x14ac:dyDescent="0.35"/>
    <row r="47" spans="2:27" ht="14.45" hidden="1" x14ac:dyDescent="0.35"/>
    <row r="48" spans="2:27" ht="14.45" hidden="1" x14ac:dyDescent="0.35"/>
    <row r="49" ht="14.45" hidden="1" x14ac:dyDescent="0.35"/>
    <row r="50" ht="14.45" hidden="1" x14ac:dyDescent="0.35"/>
    <row r="51" ht="14.45" hidden="1" x14ac:dyDescent="0.35"/>
    <row r="52" ht="14.45" hidden="1" x14ac:dyDescent="0.35"/>
    <row r="53" ht="14.45" hidden="1" x14ac:dyDescent="0.35"/>
    <row r="54" ht="14.45" hidden="1" x14ac:dyDescent="0.35"/>
    <row r="55" ht="14.45" hidden="1" x14ac:dyDescent="0.35"/>
    <row r="56" ht="14.45" hidden="1" x14ac:dyDescent="0.35"/>
    <row r="57" ht="14.45" hidden="1" x14ac:dyDescent="0.35"/>
    <row r="58" ht="14.45" hidden="1" x14ac:dyDescent="0.35"/>
    <row r="59" ht="14.45" hidden="1" x14ac:dyDescent="0.35"/>
    <row r="60" ht="14.45" hidden="1" x14ac:dyDescent="0.35"/>
    <row r="61" ht="14.45" hidden="1" x14ac:dyDescent="0.35"/>
    <row r="62" ht="14.45" hidden="1" x14ac:dyDescent="0.35"/>
    <row r="63" ht="14.45" hidden="1" x14ac:dyDescent="0.35"/>
  </sheetData>
  <mergeCells count="45">
    <mergeCell ref="Z29:AA29"/>
    <mergeCell ref="F30:G30"/>
    <mergeCell ref="Z30:AA30"/>
    <mergeCell ref="Q31:R31"/>
    <mergeCell ref="S31:T31"/>
    <mergeCell ref="U31:V31"/>
    <mergeCell ref="W31:X31"/>
    <mergeCell ref="Z31:AA31"/>
    <mergeCell ref="J31:K31"/>
    <mergeCell ref="L31:M31"/>
    <mergeCell ref="N31:O31"/>
    <mergeCell ref="U29:V30"/>
    <mergeCell ref="W29:X30"/>
    <mergeCell ref="W7:X7"/>
    <mergeCell ref="B29:B31"/>
    <mergeCell ref="C29:E31"/>
    <mergeCell ref="F29:G29"/>
    <mergeCell ref="H29:I30"/>
    <mergeCell ref="J29:K30"/>
    <mergeCell ref="L29:M30"/>
    <mergeCell ref="N29:O30"/>
    <mergeCell ref="Q29:R30"/>
    <mergeCell ref="S29:T30"/>
    <mergeCell ref="B5:B7"/>
    <mergeCell ref="C5:C7"/>
    <mergeCell ref="D5:D7"/>
    <mergeCell ref="E5:E7"/>
    <mergeCell ref="F31:G31"/>
    <mergeCell ref="H31:I31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6">
    <cfRule type="cellIs" dxfId="59" priority="2" operator="equal">
      <formula>0</formula>
    </cfRule>
    <cfRule type="containsText" dxfId="58" priority="10" operator="containsText" text="N/A">
      <formula>NOT(ISERROR(SEARCH("N/A",F8)))</formula>
    </cfRule>
    <cfRule type="cellIs" dxfId="57" priority="17" operator="lessThan">
      <formula>13</formula>
    </cfRule>
    <cfRule type="cellIs" dxfId="56" priority="18" operator="between">
      <formula>13</formula>
      <formula>18</formula>
    </cfRule>
    <cfRule type="cellIs" dxfId="55" priority="19" operator="greaterThan">
      <formula>18</formula>
    </cfRule>
    <cfRule type="cellIs" dxfId="54" priority="20" operator="greaterThan">
      <formula>18</formula>
    </cfRule>
  </conditionalFormatting>
  <conditionalFormatting sqref="K8:K26 T8:T26">
    <cfRule type="cellIs" dxfId="53" priority="16" operator="greaterThan">
      <formula>0.49</formula>
    </cfRule>
  </conditionalFormatting>
  <conditionalFormatting sqref="V8:V26 M8:M26">
    <cfRule type="cellIs" dxfId="52" priority="15" operator="greaterThan">
      <formula>0.49</formula>
    </cfRule>
  </conditionalFormatting>
  <conditionalFormatting sqref="O8:O26 X8:X26">
    <cfRule type="cellIs" dxfId="51" priority="14" operator="greaterThan">
      <formula>0.49</formula>
    </cfRule>
  </conditionalFormatting>
  <conditionalFormatting sqref="Z8:AA26">
    <cfRule type="cellIs" dxfId="50" priority="1" operator="equal">
      <formula>0</formula>
    </cfRule>
    <cfRule type="cellIs" dxfId="49" priority="11" operator="lessThan">
      <formula>0.1</formula>
    </cfRule>
    <cfRule type="cellIs" dxfId="48" priority="12" operator="between">
      <formula>0.1</formula>
      <formula>0.19</formula>
    </cfRule>
    <cfRule type="cellIs" dxfId="47" priority="13" operator="greaterThan">
      <formula>0.2</formula>
    </cfRule>
  </conditionalFormatting>
  <conditionalFormatting sqref="J8:J26">
    <cfRule type="expression" dxfId="46" priority="9">
      <formula>($J8/$P8*100)&gt;49.49</formula>
    </cfRule>
  </conditionalFormatting>
  <conditionalFormatting sqref="L8:L26">
    <cfRule type="expression" dxfId="45" priority="8">
      <formula>($L8/$P8*100)&gt;49.49</formula>
    </cfRule>
  </conditionalFormatting>
  <conditionalFormatting sqref="N8:N26">
    <cfRule type="expression" dxfId="44" priority="7">
      <formula>($N8/$P8*100)&gt;49.49</formula>
    </cfRule>
  </conditionalFormatting>
  <conditionalFormatting sqref="S8:S26">
    <cfRule type="expression" dxfId="43" priority="6">
      <formula>($S8/$Y8*100)&gt;49.49</formula>
    </cfRule>
  </conditionalFormatting>
  <conditionalFormatting sqref="U8:U26">
    <cfRule type="expression" dxfId="42" priority="5">
      <formula>($U8/$Y8*100)&gt;49.49</formula>
    </cfRule>
  </conditionalFormatting>
  <conditionalFormatting sqref="W8:W26">
    <cfRule type="expression" dxfId="41" priority="4">
      <formula>($W8/$Y8*100)&gt;49.49</formula>
    </cfRule>
  </conditionalFormatting>
  <conditionalFormatting sqref="L9">
    <cfRule type="expression" dxfId="40" priority="3">
      <formula>"$M$9=&gt;.499"</formula>
    </cfRule>
  </conditionalFormatting>
  <hyperlinks>
    <hyperlink ref="C29:E31" location="Sheet1!A1" display="For more information on rag ratings please click here"/>
    <hyperlink ref="B3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C456"/>
  <sheetViews>
    <sheetView showGridLines="0" zoomScale="90" zoomScaleNormal="90" workbookViewId="0">
      <selection activeCell="AC12" sqref="AC12"/>
    </sheetView>
  </sheetViews>
  <sheetFormatPr defaultColWidth="0" defaultRowHeight="14.45" customHeight="1" zeroHeight="1" x14ac:dyDescent="0.25"/>
  <cols>
    <col min="1" max="29" width="9.140625" style="45" customWidth="1"/>
    <col min="30" max="16384" width="9.140625" style="45" hidden="1"/>
  </cols>
  <sheetData>
    <row r="1" spans="1:29" s="18" customFormat="1" ht="35.25" customHeight="1" x14ac:dyDescent="0.35">
      <c r="A1" s="501" t="s">
        <v>125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  <c r="X1" s="501"/>
      <c r="Z1" s="524" t="s">
        <v>124</v>
      </c>
      <c r="AA1" s="524"/>
    </row>
    <row r="2" spans="1:29" s="109" customFormat="1" ht="30" customHeight="1" x14ac:dyDescent="0.35">
      <c r="A2" s="522" t="s">
        <v>179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2"/>
      <c r="V2" s="522"/>
      <c r="W2" s="522"/>
      <c r="X2" s="522"/>
      <c r="Y2" s="522"/>
      <c r="Z2" s="522"/>
      <c r="AA2" s="522"/>
      <c r="AB2" s="522"/>
      <c r="AC2" s="522"/>
    </row>
    <row r="3" spans="1:29" s="110" customFormat="1" ht="25.5" customHeight="1" x14ac:dyDescent="0.35">
      <c r="B3" s="111" t="s">
        <v>135</v>
      </c>
    </row>
    <row r="4" spans="1:29" s="20" customFormat="1" x14ac:dyDescent="0.35"/>
    <row r="5" spans="1:29" s="20" customFormat="1" x14ac:dyDescent="0.3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</row>
    <row r="6" spans="1:29" s="20" customFormat="1" x14ac:dyDescent="0.35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</row>
    <row r="7" spans="1:29" s="20" customFormat="1" x14ac:dyDescent="0.3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</row>
    <row r="8" spans="1:29" s="20" customFormat="1" x14ac:dyDescent="0.3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</row>
    <row r="9" spans="1:29" s="20" customFormat="1" x14ac:dyDescent="0.35"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</row>
    <row r="10" spans="1:29" s="20" customFormat="1" x14ac:dyDescent="0.35"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</row>
    <row r="11" spans="1:29" s="20" customFormat="1" x14ac:dyDescent="0.35"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</row>
    <row r="12" spans="1:29" s="20" customFormat="1" x14ac:dyDescent="0.35"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</row>
    <row r="13" spans="1:29" s="20" customFormat="1" x14ac:dyDescent="0.35"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</row>
    <row r="14" spans="1:29" s="20" customFormat="1" x14ac:dyDescent="0.35"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</row>
    <row r="15" spans="1:29" s="20" customFormat="1" x14ac:dyDescent="0.35"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</row>
    <row r="16" spans="1:29" s="20" customFormat="1" x14ac:dyDescent="0.35"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</row>
    <row r="17" spans="2:28" s="20" customFormat="1" x14ac:dyDescent="0.35"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</row>
    <row r="18" spans="2:28" s="20" customFormat="1" x14ac:dyDescent="0.35"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</row>
    <row r="19" spans="2:28" s="20" customFormat="1" x14ac:dyDescent="0.35"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</row>
    <row r="20" spans="2:28" s="20" customFormat="1" x14ac:dyDescent="0.3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</row>
    <row r="21" spans="2:28" s="20" customFormat="1" x14ac:dyDescent="0.35"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</row>
    <row r="22" spans="2:28" s="20" customFormat="1" x14ac:dyDescent="0.35"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</row>
    <row r="23" spans="2:28" s="20" customFormat="1" x14ac:dyDescent="0.35"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</row>
    <row r="24" spans="2:28" s="20" customFormat="1" x14ac:dyDescent="0.35"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</row>
    <row r="25" spans="2:28" s="20" customFormat="1" x14ac:dyDescent="0.35"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</row>
    <row r="26" spans="2:28" s="20" customFormat="1" x14ac:dyDescent="0.35"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</row>
    <row r="27" spans="2:28" s="20" customFormat="1" x14ac:dyDescent="0.35"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</row>
    <row r="28" spans="2:28" s="20" customFormat="1" x14ac:dyDescent="0.35"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</row>
    <row r="29" spans="2:28" s="20" customFormat="1" x14ac:dyDescent="0.35"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</row>
    <row r="30" spans="2:28" s="20" customFormat="1" x14ac:dyDescent="0.35"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</row>
    <row r="31" spans="2:28" s="20" customFormat="1" x14ac:dyDescent="0.35"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</row>
    <row r="32" spans="2:28" s="20" customFormat="1" x14ac:dyDescent="0.35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</row>
    <row r="33" spans="1:28" s="20" customFormat="1" x14ac:dyDescent="0.35"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</row>
    <row r="34" spans="1:28" s="20" customFormat="1" x14ac:dyDescent="0.35"/>
    <row r="35" spans="1:28" s="20" customFormat="1" x14ac:dyDescent="0.35"/>
    <row r="36" spans="1:28" s="110" customFormat="1" ht="25.5" customHeight="1" x14ac:dyDescent="0.35">
      <c r="B36" s="111" t="s">
        <v>126</v>
      </c>
    </row>
    <row r="37" spans="1:28" s="20" customFormat="1" x14ac:dyDescent="0.35"/>
    <row r="38" spans="1:28" s="108" customFormat="1" x14ac:dyDescent="0.35">
      <c r="A38" s="20"/>
    </row>
    <row r="39" spans="1:28" s="108" customFormat="1" x14ac:dyDescent="0.35">
      <c r="A39" s="20"/>
    </row>
    <row r="40" spans="1:28" s="108" customFormat="1" x14ac:dyDescent="0.35">
      <c r="A40" s="20"/>
    </row>
    <row r="41" spans="1:28" s="108" customFormat="1" x14ac:dyDescent="0.35">
      <c r="A41" s="20"/>
    </row>
    <row r="42" spans="1:28" s="108" customFormat="1" x14ac:dyDescent="0.35">
      <c r="A42" s="20"/>
    </row>
    <row r="43" spans="1:28" s="108" customFormat="1" x14ac:dyDescent="0.35">
      <c r="A43" s="20"/>
    </row>
    <row r="44" spans="1:28" s="108" customFormat="1" x14ac:dyDescent="0.35">
      <c r="A44" s="20"/>
    </row>
    <row r="45" spans="1:28" s="108" customFormat="1" x14ac:dyDescent="0.35">
      <c r="A45" s="20"/>
    </row>
    <row r="46" spans="1:28" s="108" customFormat="1" x14ac:dyDescent="0.35">
      <c r="A46" s="20"/>
    </row>
    <row r="47" spans="1:28" s="108" customFormat="1" x14ac:dyDescent="0.35">
      <c r="A47" s="20"/>
    </row>
    <row r="48" spans="1:28" s="108" customFormat="1" x14ac:dyDescent="0.35">
      <c r="A48" s="20"/>
    </row>
    <row r="49" spans="1:1" s="108" customFormat="1" x14ac:dyDescent="0.35">
      <c r="A49" s="20"/>
    </row>
    <row r="50" spans="1:1" s="108" customFormat="1" x14ac:dyDescent="0.35">
      <c r="A50" s="20"/>
    </row>
    <row r="51" spans="1:1" s="108" customFormat="1" x14ac:dyDescent="0.35">
      <c r="A51" s="20"/>
    </row>
    <row r="52" spans="1:1" s="108" customFormat="1" x14ac:dyDescent="0.35">
      <c r="A52" s="20"/>
    </row>
    <row r="53" spans="1:1" s="108" customFormat="1" x14ac:dyDescent="0.35">
      <c r="A53" s="20"/>
    </row>
    <row r="54" spans="1:1" s="108" customFormat="1" x14ac:dyDescent="0.35">
      <c r="A54" s="20"/>
    </row>
    <row r="55" spans="1:1" s="108" customFormat="1" ht="15" x14ac:dyDescent="0.25">
      <c r="A55" s="20"/>
    </row>
    <row r="56" spans="1:1" s="108" customFormat="1" ht="15" x14ac:dyDescent="0.25">
      <c r="A56" s="20"/>
    </row>
    <row r="57" spans="1:1" s="108" customFormat="1" ht="15" x14ac:dyDescent="0.25">
      <c r="A57" s="20"/>
    </row>
    <row r="58" spans="1:1" s="108" customFormat="1" ht="15" x14ac:dyDescent="0.25">
      <c r="A58" s="20"/>
    </row>
    <row r="59" spans="1:1" s="108" customFormat="1" ht="15" x14ac:dyDescent="0.25">
      <c r="A59" s="20"/>
    </row>
    <row r="60" spans="1:1" s="108" customFormat="1" ht="15" x14ac:dyDescent="0.25">
      <c r="A60" s="20"/>
    </row>
    <row r="61" spans="1:1" s="108" customFormat="1" ht="15" x14ac:dyDescent="0.25">
      <c r="A61" s="20"/>
    </row>
    <row r="62" spans="1:1" s="108" customFormat="1" ht="15" x14ac:dyDescent="0.25">
      <c r="A62" s="20"/>
    </row>
    <row r="63" spans="1:1" s="108" customFormat="1" ht="15" x14ac:dyDescent="0.25">
      <c r="A63" s="20"/>
    </row>
    <row r="64" spans="1:1" s="108" customFormat="1" ht="15" x14ac:dyDescent="0.25">
      <c r="A64" s="20"/>
    </row>
    <row r="65" spans="1:1" s="108" customFormat="1" ht="15" x14ac:dyDescent="0.25">
      <c r="A65" s="20"/>
    </row>
    <row r="66" spans="1:1" s="108" customFormat="1" ht="15" x14ac:dyDescent="0.25">
      <c r="A66" s="20"/>
    </row>
    <row r="67" spans="1:1" s="108" customFormat="1" ht="15" x14ac:dyDescent="0.25">
      <c r="A67" s="20"/>
    </row>
    <row r="68" spans="1:1" s="108" customFormat="1" ht="15" x14ac:dyDescent="0.25">
      <c r="A68" s="20"/>
    </row>
    <row r="69" spans="1:1" s="108" customFormat="1" ht="15" x14ac:dyDescent="0.25">
      <c r="A69" s="20"/>
    </row>
    <row r="70" spans="1:1" s="108" customFormat="1" ht="15" x14ac:dyDescent="0.25">
      <c r="A70" s="20"/>
    </row>
    <row r="71" spans="1:1" s="108" customFormat="1" ht="15" x14ac:dyDescent="0.25">
      <c r="A71" s="20"/>
    </row>
    <row r="72" spans="1:1" s="108" customFormat="1" ht="15" x14ac:dyDescent="0.25">
      <c r="A72" s="20"/>
    </row>
    <row r="73" spans="1:1" s="108" customFormat="1" ht="15" x14ac:dyDescent="0.25">
      <c r="A73" s="20"/>
    </row>
    <row r="74" spans="1:1" s="108" customFormat="1" ht="15" x14ac:dyDescent="0.25">
      <c r="A74" s="20"/>
    </row>
    <row r="75" spans="1:1" s="108" customFormat="1" ht="15" x14ac:dyDescent="0.25">
      <c r="A75" s="20"/>
    </row>
    <row r="76" spans="1:1" s="108" customFormat="1" ht="15" x14ac:dyDescent="0.25">
      <c r="A76" s="20"/>
    </row>
    <row r="77" spans="1:1" s="108" customFormat="1" ht="15" x14ac:dyDescent="0.25">
      <c r="A77" s="20"/>
    </row>
    <row r="78" spans="1:1" s="108" customFormat="1" ht="15" x14ac:dyDescent="0.25">
      <c r="A78" s="20"/>
    </row>
    <row r="79" spans="1:1" s="108" customFormat="1" ht="15" x14ac:dyDescent="0.25">
      <c r="A79" s="20"/>
    </row>
    <row r="80" spans="1:1" s="108" customFormat="1" ht="15" x14ac:dyDescent="0.25">
      <c r="A80" s="20"/>
    </row>
    <row r="81" spans="1:29" s="108" customFormat="1" ht="15" x14ac:dyDescent="0.25">
      <c r="A81" s="20"/>
    </row>
    <row r="82" spans="1:29" s="108" customFormat="1" ht="15" x14ac:dyDescent="0.25">
      <c r="A82" s="20"/>
    </row>
    <row r="83" spans="1:29" s="108" customFormat="1" ht="15" x14ac:dyDescent="0.25">
      <c r="A83" s="20"/>
    </row>
    <row r="84" spans="1:29" s="108" customFormat="1" ht="15" x14ac:dyDescent="0.25">
      <c r="A84" s="20"/>
    </row>
    <row r="85" spans="1:29" s="108" customFormat="1" ht="15" x14ac:dyDescent="0.25">
      <c r="A85" s="20"/>
    </row>
    <row r="86" spans="1:29" s="108" customFormat="1" ht="15" x14ac:dyDescent="0.25">
      <c r="A86" s="20"/>
    </row>
    <row r="87" spans="1:29" s="108" customFormat="1" ht="15" x14ac:dyDescent="0.25">
      <c r="A87" s="20"/>
    </row>
    <row r="88" spans="1:29" s="108" customFormat="1" ht="15" x14ac:dyDescent="0.25">
      <c r="A88" s="20"/>
    </row>
    <row r="89" spans="1:29" s="20" customFormat="1" ht="15" x14ac:dyDescent="0.25"/>
    <row r="90" spans="1:29" s="20" customFormat="1" ht="15" x14ac:dyDescent="0.25"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</row>
    <row r="91" spans="1:29" s="20" customFormat="1" ht="15" x14ac:dyDescent="0.25"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</row>
    <row r="92" spans="1:29" s="20" customFormat="1" ht="15" x14ac:dyDescent="0.25"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</row>
    <row r="93" spans="1:29" s="20" customFormat="1" ht="15" x14ac:dyDescent="0.25"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</row>
    <row r="94" spans="1:29" s="20" customFormat="1" ht="15" x14ac:dyDescent="0.25"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</row>
    <row r="95" spans="1:29" s="20" customFormat="1" ht="15" x14ac:dyDescent="0.25"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</row>
    <row r="96" spans="1:29" s="20" customFormat="1" ht="15" x14ac:dyDescent="0.25"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</row>
    <row r="97" spans="2:29" s="20" customFormat="1" ht="15" x14ac:dyDescent="0.25"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</row>
    <row r="98" spans="2:29" s="20" customFormat="1" ht="15" x14ac:dyDescent="0.25"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</row>
    <row r="99" spans="2:29" s="20" customFormat="1" ht="15" x14ac:dyDescent="0.25"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</row>
    <row r="100" spans="2:29" s="20" customFormat="1" ht="15" x14ac:dyDescent="0.25"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</row>
    <row r="101" spans="2:29" s="20" customFormat="1" ht="15" x14ac:dyDescent="0.25"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</row>
    <row r="102" spans="2:29" s="20" customFormat="1" ht="15" x14ac:dyDescent="0.25"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</row>
    <row r="103" spans="2:29" s="20" customFormat="1" ht="15" x14ac:dyDescent="0.25"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</row>
    <row r="104" spans="2:29" s="20" customFormat="1" ht="15" x14ac:dyDescent="0.25"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</row>
    <row r="105" spans="2:29" s="20" customFormat="1" ht="15" x14ac:dyDescent="0.25"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</row>
    <row r="106" spans="2:29" s="20" customFormat="1" ht="15" x14ac:dyDescent="0.25"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</row>
    <row r="107" spans="2:29" s="20" customFormat="1" ht="15" x14ac:dyDescent="0.25"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</row>
    <row r="108" spans="2:29" s="20" customFormat="1" ht="15" x14ac:dyDescent="0.25"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</row>
    <row r="109" spans="2:29" s="20" customFormat="1" ht="15" x14ac:dyDescent="0.25"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</row>
    <row r="110" spans="2:29" s="20" customFormat="1" ht="15" x14ac:dyDescent="0.25"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</row>
    <row r="111" spans="2:29" s="20" customFormat="1" ht="15" x14ac:dyDescent="0.25"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</row>
    <row r="112" spans="2:29" s="20" customFormat="1" ht="15" x14ac:dyDescent="0.25"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</row>
    <row r="113" spans="2:29" s="20" customFormat="1" ht="15" x14ac:dyDescent="0.25"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</row>
    <row r="114" spans="2:29" s="20" customFormat="1" ht="15" x14ac:dyDescent="0.25"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</row>
    <row r="115" spans="2:29" s="20" customFormat="1" ht="15" x14ac:dyDescent="0.25"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</row>
    <row r="116" spans="2:29" s="20" customFormat="1" ht="15" x14ac:dyDescent="0.25"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</row>
    <row r="117" spans="2:29" s="20" customFormat="1" ht="15" x14ac:dyDescent="0.25"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</row>
    <row r="118" spans="2:29" s="20" customFormat="1" ht="15" x14ac:dyDescent="0.25"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</row>
    <row r="119" spans="2:29" s="20" customFormat="1" ht="15" x14ac:dyDescent="0.25"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</row>
    <row r="120" spans="2:29" s="20" customFormat="1" ht="15" x14ac:dyDescent="0.25"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</row>
    <row r="121" spans="2:29" s="20" customFormat="1" ht="15" x14ac:dyDescent="0.25"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</row>
    <row r="122" spans="2:29" s="20" customFormat="1" ht="15" x14ac:dyDescent="0.25"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</row>
    <row r="123" spans="2:29" s="20" customFormat="1" ht="15" x14ac:dyDescent="0.25"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</row>
    <row r="124" spans="2:29" s="20" customFormat="1" ht="15" x14ac:dyDescent="0.25"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</row>
    <row r="125" spans="2:29" s="20" customFormat="1" ht="15" x14ac:dyDescent="0.25"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</row>
    <row r="126" spans="2:29" s="20" customFormat="1" ht="15" x14ac:dyDescent="0.25"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</row>
    <row r="127" spans="2:29" s="20" customFormat="1" ht="15" x14ac:dyDescent="0.25"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</row>
    <row r="128" spans="2:29" s="20" customFormat="1" ht="15" x14ac:dyDescent="0.25"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</row>
    <row r="129" spans="2:29" s="20" customFormat="1" ht="15" x14ac:dyDescent="0.25"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</row>
    <row r="130" spans="2:29" s="20" customFormat="1" ht="15" x14ac:dyDescent="0.25"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</row>
    <row r="131" spans="2:29" s="20" customFormat="1" ht="15" x14ac:dyDescent="0.25"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</row>
    <row r="132" spans="2:29" s="20" customFormat="1" ht="15" x14ac:dyDescent="0.25"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</row>
    <row r="133" spans="2:29" s="20" customFormat="1" ht="15" x14ac:dyDescent="0.25"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</row>
    <row r="134" spans="2:29" s="20" customFormat="1" ht="15" x14ac:dyDescent="0.25"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</row>
    <row r="135" spans="2:29" s="20" customFormat="1" ht="15" x14ac:dyDescent="0.25"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</row>
    <row r="136" spans="2:29" s="20" customFormat="1" ht="15" x14ac:dyDescent="0.25"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</row>
    <row r="137" spans="2:29" s="20" customFormat="1" ht="15" x14ac:dyDescent="0.25"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</row>
    <row r="138" spans="2:29" s="20" customFormat="1" ht="15" x14ac:dyDescent="0.25"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</row>
    <row r="139" spans="2:29" s="20" customFormat="1" ht="15" x14ac:dyDescent="0.25"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</row>
    <row r="140" spans="2:29" s="20" customFormat="1" ht="15" x14ac:dyDescent="0.25"/>
    <row r="141" spans="2:29" s="20" customFormat="1" ht="15" x14ac:dyDescent="0.25"/>
    <row r="142" spans="2:29" s="110" customFormat="1" ht="25.5" customHeight="1" x14ac:dyDescent="0.25">
      <c r="B142" s="111" t="s">
        <v>4</v>
      </c>
    </row>
    <row r="143" spans="2:29" s="20" customFormat="1" ht="15" x14ac:dyDescent="0.25"/>
    <row r="144" spans="2:29" s="20" customFormat="1" ht="15" x14ac:dyDescent="0.25"/>
    <row r="145" spans="2:28" s="20" customFormat="1" ht="15" x14ac:dyDescent="0.25"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</row>
    <row r="146" spans="2:28" s="20" customFormat="1" ht="15" x14ac:dyDescent="0.25"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  <c r="AB146" s="108"/>
    </row>
    <row r="147" spans="2:28" s="20" customFormat="1" ht="15" x14ac:dyDescent="0.25"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</row>
    <row r="148" spans="2:28" s="20" customFormat="1" ht="15" x14ac:dyDescent="0.25"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  <c r="AB148" s="108"/>
    </row>
    <row r="149" spans="2:28" s="20" customFormat="1" ht="15" x14ac:dyDescent="0.25"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</row>
    <row r="150" spans="2:28" s="20" customFormat="1" ht="15" x14ac:dyDescent="0.25"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</row>
    <row r="151" spans="2:28" s="20" customFormat="1" ht="15" x14ac:dyDescent="0.25"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  <c r="AA151" s="108"/>
      <c r="AB151" s="108"/>
    </row>
    <row r="152" spans="2:28" s="20" customFormat="1" ht="15" x14ac:dyDescent="0.25"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  <c r="AA152" s="108"/>
      <c r="AB152" s="108"/>
    </row>
    <row r="153" spans="2:28" s="20" customFormat="1" ht="15" x14ac:dyDescent="0.25"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  <c r="AB153" s="108"/>
    </row>
    <row r="154" spans="2:28" s="20" customFormat="1" ht="15" x14ac:dyDescent="0.25"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  <c r="AA154" s="108"/>
      <c r="AB154" s="108"/>
    </row>
    <row r="155" spans="2:28" s="20" customFormat="1" ht="15" x14ac:dyDescent="0.25"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  <c r="AB155" s="108"/>
    </row>
    <row r="156" spans="2:28" s="20" customFormat="1" ht="15" x14ac:dyDescent="0.25"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  <c r="AA156" s="108"/>
      <c r="AB156" s="108"/>
    </row>
    <row r="157" spans="2:28" s="20" customFormat="1" ht="15" x14ac:dyDescent="0.25"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</row>
    <row r="158" spans="2:28" s="20" customFormat="1" ht="15" x14ac:dyDescent="0.25"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</row>
    <row r="159" spans="2:28" s="20" customFormat="1" ht="15" x14ac:dyDescent="0.25"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  <c r="AA159" s="108"/>
      <c r="AB159" s="108"/>
    </row>
    <row r="160" spans="2:28" s="20" customFormat="1" ht="15" x14ac:dyDescent="0.25"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  <c r="AB160" s="108"/>
    </row>
    <row r="161" spans="2:28" s="20" customFormat="1" ht="15" x14ac:dyDescent="0.25">
      <c r="B161" s="108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  <c r="AA161" s="108"/>
      <c r="AB161" s="108"/>
    </row>
    <row r="162" spans="2:28" s="20" customFormat="1" ht="15" x14ac:dyDescent="0.25"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  <c r="AB162" s="108"/>
    </row>
    <row r="163" spans="2:28" s="20" customFormat="1" ht="15" x14ac:dyDescent="0.25"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  <c r="AA163" s="108"/>
      <c r="AB163" s="108"/>
    </row>
    <row r="164" spans="2:28" s="20" customFormat="1" ht="15" x14ac:dyDescent="0.25"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  <c r="AA164" s="108"/>
      <c r="AB164" s="108"/>
    </row>
    <row r="165" spans="2:28" s="20" customFormat="1" ht="15" x14ac:dyDescent="0.25"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  <c r="AA165" s="108"/>
      <c r="AB165" s="108"/>
    </row>
    <row r="166" spans="2:28" s="20" customFormat="1" ht="15" x14ac:dyDescent="0.25"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08"/>
      <c r="AA166" s="108"/>
      <c r="AB166" s="108"/>
    </row>
    <row r="167" spans="2:28" s="20" customFormat="1" ht="15" x14ac:dyDescent="0.25"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108"/>
      <c r="AB167" s="108"/>
    </row>
    <row r="168" spans="2:28" s="20" customFormat="1" ht="15" x14ac:dyDescent="0.25"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  <c r="AA168" s="108"/>
      <c r="AB168" s="108"/>
    </row>
    <row r="169" spans="2:28" s="20" customFormat="1" ht="15" x14ac:dyDescent="0.25"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  <c r="AA169" s="108"/>
      <c r="AB169" s="108"/>
    </row>
    <row r="170" spans="2:28" s="20" customFormat="1" ht="15" x14ac:dyDescent="0.25"/>
    <row r="171" spans="2:28" s="20" customFormat="1" ht="15" x14ac:dyDescent="0.25"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</row>
    <row r="172" spans="2:28" s="20" customFormat="1" ht="15" x14ac:dyDescent="0.25"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</row>
    <row r="173" spans="2:28" s="20" customFormat="1" ht="15" x14ac:dyDescent="0.25"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</row>
    <row r="174" spans="2:28" s="20" customFormat="1" ht="15" x14ac:dyDescent="0.25"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</row>
    <row r="175" spans="2:28" s="20" customFormat="1" ht="15" x14ac:dyDescent="0.25"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  <c r="AA175" s="108"/>
      <c r="AB175" s="108"/>
    </row>
    <row r="176" spans="2:28" s="20" customFormat="1" ht="15" x14ac:dyDescent="0.25"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  <c r="AA176" s="108"/>
      <c r="AB176" s="108"/>
    </row>
    <row r="177" spans="2:28" s="20" customFormat="1" ht="15" x14ac:dyDescent="0.25"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  <c r="AA177" s="108"/>
      <c r="AB177" s="108"/>
    </row>
    <row r="178" spans="2:28" s="20" customFormat="1" ht="15" x14ac:dyDescent="0.25"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  <c r="AA178" s="108"/>
      <c r="AB178" s="108"/>
    </row>
    <row r="179" spans="2:28" s="20" customFormat="1" ht="15" x14ac:dyDescent="0.25"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  <c r="AA179" s="108"/>
      <c r="AB179" s="108"/>
    </row>
    <row r="180" spans="2:28" s="20" customFormat="1" ht="15" x14ac:dyDescent="0.25"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  <c r="AA180" s="108"/>
      <c r="AB180" s="108"/>
    </row>
    <row r="181" spans="2:28" s="20" customFormat="1" ht="15" x14ac:dyDescent="0.25"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108"/>
      <c r="AB181" s="108"/>
    </row>
    <row r="182" spans="2:28" s="20" customFormat="1" ht="15" x14ac:dyDescent="0.25"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</row>
    <row r="183" spans="2:28" s="20" customFormat="1" ht="15" x14ac:dyDescent="0.25"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  <c r="AA183" s="108"/>
      <c r="AB183" s="108"/>
    </row>
    <row r="184" spans="2:28" s="20" customFormat="1" ht="15" x14ac:dyDescent="0.25"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</row>
    <row r="185" spans="2:28" s="20" customFormat="1" ht="15" x14ac:dyDescent="0.25"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  <c r="AA185" s="108"/>
      <c r="AB185" s="108"/>
    </row>
    <row r="186" spans="2:28" s="20" customFormat="1" ht="15" x14ac:dyDescent="0.25"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  <c r="AB186" s="108"/>
    </row>
    <row r="187" spans="2:28" s="20" customFormat="1" ht="15" x14ac:dyDescent="0.25"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  <c r="AA187" s="108"/>
      <c r="AB187" s="108"/>
    </row>
    <row r="188" spans="2:28" s="20" customFormat="1" ht="15" x14ac:dyDescent="0.25"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  <c r="AA188" s="108"/>
      <c r="AB188" s="108"/>
    </row>
    <row r="189" spans="2:28" s="20" customFormat="1" ht="15" x14ac:dyDescent="0.25"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  <c r="AA189" s="108"/>
      <c r="AB189" s="108"/>
    </row>
    <row r="190" spans="2:28" s="20" customFormat="1" ht="15" x14ac:dyDescent="0.25"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  <c r="AA190" s="108"/>
      <c r="AB190" s="108"/>
    </row>
    <row r="191" spans="2:28" s="20" customFormat="1" ht="15" x14ac:dyDescent="0.25"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</row>
    <row r="192" spans="2:28" s="20" customFormat="1" ht="15" x14ac:dyDescent="0.25"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  <c r="AA192" s="108"/>
      <c r="AB192" s="108"/>
    </row>
    <row r="193" spans="2:28" s="20" customFormat="1" ht="15" x14ac:dyDescent="0.25"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</row>
    <row r="194" spans="2:28" s="20" customFormat="1" ht="15" x14ac:dyDescent="0.25"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</row>
    <row r="195" spans="2:28" s="20" customFormat="1" ht="15" x14ac:dyDescent="0.25"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</row>
    <row r="196" spans="2:28" s="20" customFormat="1" ht="20.25" customHeight="1" x14ac:dyDescent="0.25"/>
    <row r="197" spans="2:28" s="20" customFormat="1" ht="15" x14ac:dyDescent="0.25"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  <c r="AA197" s="108"/>
      <c r="AB197" s="108"/>
    </row>
    <row r="198" spans="2:28" s="20" customFormat="1" ht="15" x14ac:dyDescent="0.25"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  <c r="AA198" s="108"/>
      <c r="AB198" s="108"/>
    </row>
    <row r="199" spans="2:28" s="20" customFormat="1" ht="15" x14ac:dyDescent="0.25"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  <c r="AB199" s="108"/>
    </row>
    <row r="200" spans="2:28" s="20" customFormat="1" ht="15" x14ac:dyDescent="0.25"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  <c r="AA200" s="108"/>
      <c r="AB200" s="108"/>
    </row>
    <row r="201" spans="2:28" s="20" customFormat="1" ht="15" x14ac:dyDescent="0.25"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  <c r="AA201" s="108"/>
      <c r="AB201" s="108"/>
    </row>
    <row r="202" spans="2:28" s="20" customFormat="1" ht="15" x14ac:dyDescent="0.25"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  <c r="AA202" s="108"/>
      <c r="AB202" s="108"/>
    </row>
    <row r="203" spans="2:28" s="20" customFormat="1" ht="15" x14ac:dyDescent="0.25"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  <c r="AA203" s="108"/>
      <c r="AB203" s="108"/>
    </row>
    <row r="204" spans="2:28" s="20" customFormat="1" ht="15" x14ac:dyDescent="0.25"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  <c r="AA204" s="108"/>
      <c r="AB204" s="108"/>
    </row>
    <row r="205" spans="2:28" s="20" customFormat="1" ht="15" x14ac:dyDescent="0.25"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  <c r="AA205" s="108"/>
      <c r="AB205" s="108"/>
    </row>
    <row r="206" spans="2:28" s="20" customFormat="1" ht="15" x14ac:dyDescent="0.25"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  <c r="AA206" s="108"/>
      <c r="AB206" s="108"/>
    </row>
    <row r="207" spans="2:28" s="20" customFormat="1" ht="15" x14ac:dyDescent="0.25"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</row>
    <row r="208" spans="2:28" s="20" customFormat="1" ht="15" x14ac:dyDescent="0.25"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  <c r="AA208" s="108"/>
      <c r="AB208" s="108"/>
    </row>
    <row r="209" spans="2:28" s="20" customFormat="1" ht="15" x14ac:dyDescent="0.25"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  <c r="AA209" s="108"/>
      <c r="AB209" s="108"/>
    </row>
    <row r="210" spans="2:28" s="20" customFormat="1" ht="15" x14ac:dyDescent="0.25"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  <c r="AA210" s="108"/>
      <c r="AB210" s="108"/>
    </row>
    <row r="211" spans="2:28" s="20" customFormat="1" ht="15" x14ac:dyDescent="0.25"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  <c r="AA211" s="108"/>
      <c r="AB211" s="108"/>
    </row>
    <row r="212" spans="2:28" s="20" customFormat="1" ht="15" x14ac:dyDescent="0.25"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  <c r="AA212" s="108"/>
      <c r="AB212" s="108"/>
    </row>
    <row r="213" spans="2:28" s="20" customFormat="1" ht="15" x14ac:dyDescent="0.25"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  <c r="AA213" s="108"/>
      <c r="AB213" s="108"/>
    </row>
    <row r="214" spans="2:28" s="20" customFormat="1" ht="15" x14ac:dyDescent="0.25"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  <c r="AA214" s="108"/>
      <c r="AB214" s="108"/>
    </row>
    <row r="215" spans="2:28" s="20" customFormat="1" ht="15" x14ac:dyDescent="0.25"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  <c r="AA215" s="108"/>
      <c r="AB215" s="108"/>
    </row>
    <row r="216" spans="2:28" s="20" customFormat="1" ht="15" x14ac:dyDescent="0.25"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  <c r="AA216" s="108"/>
      <c r="AB216" s="108"/>
    </row>
    <row r="217" spans="2:28" s="20" customFormat="1" ht="15" x14ac:dyDescent="0.25"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  <c r="AA217" s="108"/>
      <c r="AB217" s="108"/>
    </row>
    <row r="218" spans="2:28" s="20" customFormat="1" ht="15" x14ac:dyDescent="0.25">
      <c r="B218" s="108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08"/>
      <c r="Y218" s="108"/>
      <c r="Z218" s="108"/>
      <c r="AA218" s="108"/>
      <c r="AB218" s="108"/>
    </row>
    <row r="219" spans="2:28" s="20" customFormat="1" ht="15" x14ac:dyDescent="0.25"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  <c r="Z219" s="108"/>
      <c r="AA219" s="108"/>
      <c r="AB219" s="108"/>
    </row>
    <row r="220" spans="2:28" s="20" customFormat="1" ht="15" x14ac:dyDescent="0.25"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  <c r="AA220" s="108"/>
      <c r="AB220" s="108"/>
    </row>
    <row r="221" spans="2:28" s="20" customFormat="1" ht="15" x14ac:dyDescent="0.25"/>
    <row r="222" spans="2:28" s="20" customFormat="1" ht="15" x14ac:dyDescent="0.25"/>
    <row r="223" spans="2:28" s="20" customFormat="1" ht="15" x14ac:dyDescent="0.25"/>
    <row r="224" spans="2:28" s="20" customFormat="1" hidden="1" x14ac:dyDescent="0.35"/>
    <row r="225" s="20" customFormat="1" hidden="1" x14ac:dyDescent="0.35"/>
    <row r="226" s="20" customFormat="1" hidden="1" x14ac:dyDescent="0.35"/>
    <row r="227" s="20" customFormat="1" hidden="1" x14ac:dyDescent="0.35"/>
    <row r="228" s="20" customFormat="1" hidden="1" x14ac:dyDescent="0.35"/>
    <row r="229" s="20" customFormat="1" hidden="1" x14ac:dyDescent="0.35"/>
    <row r="230" s="20" customFormat="1" hidden="1" x14ac:dyDescent="0.35"/>
    <row r="231" s="20" customFormat="1" hidden="1" x14ac:dyDescent="0.35"/>
    <row r="232" s="20" customFormat="1" hidden="1" x14ac:dyDescent="0.35"/>
    <row r="233" s="20" customFormat="1" hidden="1" x14ac:dyDescent="0.35"/>
    <row r="234" s="20" customFormat="1" hidden="1" x14ac:dyDescent="0.35"/>
    <row r="235" s="20" customFormat="1" hidden="1" x14ac:dyDescent="0.35"/>
    <row r="236" s="20" customFormat="1" hidden="1" x14ac:dyDescent="0.35"/>
    <row r="237" s="20" customFormat="1" hidden="1" x14ac:dyDescent="0.35"/>
    <row r="238" s="20" customFormat="1" hidden="1" x14ac:dyDescent="0.35"/>
    <row r="239" s="20" customFormat="1" hidden="1" x14ac:dyDescent="0.35"/>
    <row r="240" s="20" customFormat="1" hidden="1" x14ac:dyDescent="0.35"/>
    <row r="241" s="20" customFormat="1" hidden="1" x14ac:dyDescent="0.35"/>
    <row r="242" s="20" customFormat="1" hidden="1" x14ac:dyDescent="0.35"/>
    <row r="243" s="20" customFormat="1" hidden="1" x14ac:dyDescent="0.35"/>
    <row r="244" s="20" customFormat="1" hidden="1" x14ac:dyDescent="0.35"/>
    <row r="245" s="20" customFormat="1" hidden="1" x14ac:dyDescent="0.35"/>
    <row r="246" s="20" customFormat="1" hidden="1" x14ac:dyDescent="0.35"/>
    <row r="247" s="20" customFormat="1" hidden="1" x14ac:dyDescent="0.35"/>
    <row r="248" s="20" customFormat="1" hidden="1" x14ac:dyDescent="0.35"/>
    <row r="249" s="20" customFormat="1" hidden="1" x14ac:dyDescent="0.35"/>
    <row r="250" s="20" customFormat="1" hidden="1" x14ac:dyDescent="0.35"/>
    <row r="251" s="20" customFormat="1" hidden="1" x14ac:dyDescent="0.35"/>
    <row r="252" s="20" customFormat="1" hidden="1" x14ac:dyDescent="0.35"/>
    <row r="253" s="20" customFormat="1" hidden="1" x14ac:dyDescent="0.35"/>
    <row r="254" s="20" customFormat="1" hidden="1" x14ac:dyDescent="0.35"/>
    <row r="255" s="20" customFormat="1" hidden="1" x14ac:dyDescent="0.35"/>
    <row r="256" s="20" customFormat="1" hidden="1" x14ac:dyDescent="0.35"/>
    <row r="257" s="20" customFormat="1" hidden="1" x14ac:dyDescent="0.35"/>
    <row r="258" s="20" customFormat="1" hidden="1" x14ac:dyDescent="0.35"/>
    <row r="259" s="20" customFormat="1" hidden="1" x14ac:dyDescent="0.35"/>
    <row r="260" s="20" customFormat="1" hidden="1" x14ac:dyDescent="0.35"/>
    <row r="261" s="20" customFormat="1" hidden="1" x14ac:dyDescent="0.35"/>
    <row r="262" s="20" customFormat="1" hidden="1" x14ac:dyDescent="0.35"/>
    <row r="263" s="20" customFormat="1" hidden="1" x14ac:dyDescent="0.35"/>
    <row r="264" s="20" customFormat="1" hidden="1" x14ac:dyDescent="0.35"/>
    <row r="265" s="20" customFormat="1" hidden="1" x14ac:dyDescent="0.35"/>
    <row r="266" s="20" customFormat="1" hidden="1" x14ac:dyDescent="0.35"/>
    <row r="267" s="20" customFormat="1" hidden="1" x14ac:dyDescent="0.35"/>
    <row r="268" s="20" customFormat="1" hidden="1" x14ac:dyDescent="0.35"/>
    <row r="269" s="20" customFormat="1" hidden="1" x14ac:dyDescent="0.35"/>
    <row r="270" s="20" customFormat="1" hidden="1" x14ac:dyDescent="0.35"/>
    <row r="271" s="20" customFormat="1" hidden="1" x14ac:dyDescent="0.35"/>
    <row r="272" s="20" customFormat="1" hidden="1" x14ac:dyDescent="0.35"/>
    <row r="273" s="20" customFormat="1" hidden="1" x14ac:dyDescent="0.35"/>
    <row r="274" s="20" customFormat="1" hidden="1" x14ac:dyDescent="0.35"/>
    <row r="275" s="20" customFormat="1" hidden="1" x14ac:dyDescent="0.35"/>
    <row r="276" s="20" customFormat="1" hidden="1" x14ac:dyDescent="0.35"/>
    <row r="277" s="20" customFormat="1" hidden="1" x14ac:dyDescent="0.35"/>
    <row r="278" s="20" customFormat="1" hidden="1" x14ac:dyDescent="0.35"/>
    <row r="279" s="20" customFormat="1" hidden="1" x14ac:dyDescent="0.35"/>
    <row r="280" s="20" customFormat="1" hidden="1" x14ac:dyDescent="0.35"/>
    <row r="281" s="20" customFormat="1" hidden="1" x14ac:dyDescent="0.35"/>
    <row r="282" s="20" customFormat="1" hidden="1" x14ac:dyDescent="0.35"/>
    <row r="283" s="20" customFormat="1" hidden="1" x14ac:dyDescent="0.35"/>
    <row r="284" s="20" customFormat="1" hidden="1" x14ac:dyDescent="0.35"/>
    <row r="285" s="20" customFormat="1" hidden="1" x14ac:dyDescent="0.35"/>
    <row r="286" s="20" customFormat="1" hidden="1" x14ac:dyDescent="0.35"/>
    <row r="287" s="20" customFormat="1" hidden="1" x14ac:dyDescent="0.35"/>
    <row r="288" s="20" customFormat="1" hidden="1" x14ac:dyDescent="0.35"/>
    <row r="289" s="20" customFormat="1" hidden="1" x14ac:dyDescent="0.35"/>
    <row r="290" s="20" customFormat="1" hidden="1" x14ac:dyDescent="0.35"/>
    <row r="291" s="20" customFormat="1" hidden="1" x14ac:dyDescent="0.35"/>
    <row r="292" s="20" customFormat="1" hidden="1" x14ac:dyDescent="0.35"/>
    <row r="293" s="20" customFormat="1" hidden="1" x14ac:dyDescent="0.35"/>
    <row r="294" s="20" customFormat="1" hidden="1" x14ac:dyDescent="0.35"/>
    <row r="295" s="20" customFormat="1" hidden="1" x14ac:dyDescent="0.35"/>
    <row r="296" s="20" customFormat="1" hidden="1" x14ac:dyDescent="0.35"/>
    <row r="297" s="20" customFormat="1" hidden="1" x14ac:dyDescent="0.35"/>
    <row r="298" s="20" customFormat="1" hidden="1" x14ac:dyDescent="0.35"/>
    <row r="299" s="20" customFormat="1" hidden="1" x14ac:dyDescent="0.35"/>
    <row r="300" s="20" customFormat="1" hidden="1" x14ac:dyDescent="0.35"/>
    <row r="301" s="20" customFormat="1" hidden="1" x14ac:dyDescent="0.35"/>
    <row r="302" s="20" customFormat="1" hidden="1" x14ac:dyDescent="0.35"/>
    <row r="303" s="20" customFormat="1" hidden="1" x14ac:dyDescent="0.35"/>
    <row r="304" s="20" customFormat="1" hidden="1" x14ac:dyDescent="0.35"/>
    <row r="305" s="20" customFormat="1" hidden="1" x14ac:dyDescent="0.35"/>
    <row r="306" s="20" customFormat="1" hidden="1" x14ac:dyDescent="0.35"/>
    <row r="307" s="20" customFormat="1" hidden="1" x14ac:dyDescent="0.35"/>
    <row r="308" s="20" customFormat="1" hidden="1" x14ac:dyDescent="0.35"/>
    <row r="309" s="20" customFormat="1" hidden="1" x14ac:dyDescent="0.35"/>
    <row r="310" s="20" customFormat="1" hidden="1" x14ac:dyDescent="0.35"/>
    <row r="311" s="20" customFormat="1" hidden="1" x14ac:dyDescent="0.35"/>
    <row r="312" s="20" customFormat="1" hidden="1" x14ac:dyDescent="0.35"/>
    <row r="313" s="20" customFormat="1" hidden="1" x14ac:dyDescent="0.35"/>
    <row r="314" s="20" customFormat="1" hidden="1" x14ac:dyDescent="0.35"/>
    <row r="315" s="20" customFormat="1" hidden="1" x14ac:dyDescent="0.35"/>
    <row r="316" s="20" customFormat="1" hidden="1" x14ac:dyDescent="0.35"/>
    <row r="317" s="20" customFormat="1" hidden="1" x14ac:dyDescent="0.35"/>
    <row r="318" s="20" customFormat="1" hidden="1" x14ac:dyDescent="0.35"/>
    <row r="319" s="20" customFormat="1" hidden="1" x14ac:dyDescent="0.35"/>
    <row r="320" s="20" customFormat="1" hidden="1" x14ac:dyDescent="0.35"/>
    <row r="321" s="20" customFormat="1" hidden="1" x14ac:dyDescent="0.35"/>
    <row r="322" s="20" customFormat="1" hidden="1" x14ac:dyDescent="0.35"/>
    <row r="323" s="20" customFormat="1" hidden="1" x14ac:dyDescent="0.35"/>
    <row r="324" s="20" customFormat="1" hidden="1" x14ac:dyDescent="0.35"/>
    <row r="325" s="20" customFormat="1" hidden="1" x14ac:dyDescent="0.35"/>
    <row r="326" s="20" customFormat="1" hidden="1" x14ac:dyDescent="0.35"/>
    <row r="327" s="20" customFormat="1" hidden="1" x14ac:dyDescent="0.35"/>
    <row r="328" s="20" customFormat="1" hidden="1" x14ac:dyDescent="0.35"/>
    <row r="329" s="20" customFormat="1" hidden="1" x14ac:dyDescent="0.35"/>
    <row r="330" s="20" customFormat="1" hidden="1" x14ac:dyDescent="0.35"/>
    <row r="331" s="20" customFormat="1" hidden="1" x14ac:dyDescent="0.35"/>
    <row r="332" s="20" customFormat="1" hidden="1" x14ac:dyDescent="0.35"/>
    <row r="333" s="20" customFormat="1" hidden="1" x14ac:dyDescent="0.35"/>
    <row r="334" s="20" customFormat="1" hidden="1" x14ac:dyDescent="0.35"/>
    <row r="335" s="20" customFormat="1" hidden="1" x14ac:dyDescent="0.35"/>
    <row r="336" s="20" customFormat="1" hidden="1" x14ac:dyDescent="0.35"/>
    <row r="337" s="20" customFormat="1" hidden="1" x14ac:dyDescent="0.35"/>
    <row r="338" s="20" customFormat="1" hidden="1" x14ac:dyDescent="0.35"/>
    <row r="339" s="20" customFormat="1" hidden="1" x14ac:dyDescent="0.35"/>
    <row r="340" s="20" customFormat="1" hidden="1" x14ac:dyDescent="0.35"/>
    <row r="341" s="20" customFormat="1" hidden="1" x14ac:dyDescent="0.35"/>
    <row r="342" s="20" customFormat="1" hidden="1" x14ac:dyDescent="0.35"/>
    <row r="343" s="20" customFormat="1" hidden="1" x14ac:dyDescent="0.35"/>
    <row r="344" s="20" customFormat="1" hidden="1" x14ac:dyDescent="0.35"/>
    <row r="345" s="20" customFormat="1" hidden="1" x14ac:dyDescent="0.35"/>
    <row r="346" s="20" customFormat="1" hidden="1" x14ac:dyDescent="0.35"/>
    <row r="347" s="20" customFormat="1" hidden="1" x14ac:dyDescent="0.35"/>
    <row r="348" s="20" customFormat="1" hidden="1" x14ac:dyDescent="0.35"/>
    <row r="349" s="20" customFormat="1" hidden="1" x14ac:dyDescent="0.35"/>
    <row r="350" s="20" customFormat="1" hidden="1" x14ac:dyDescent="0.35"/>
    <row r="351" s="20" customFormat="1" hidden="1" x14ac:dyDescent="0.35"/>
    <row r="352" s="20" customFormat="1" hidden="1" x14ac:dyDescent="0.35"/>
    <row r="353" s="20" customFormat="1" hidden="1" x14ac:dyDescent="0.35"/>
    <row r="354" s="20" customFormat="1" hidden="1" x14ac:dyDescent="0.35"/>
    <row r="355" s="20" customFormat="1" hidden="1" x14ac:dyDescent="0.35"/>
    <row r="356" s="20" customFormat="1" hidden="1" x14ac:dyDescent="0.35"/>
    <row r="357" s="20" customFormat="1" hidden="1" x14ac:dyDescent="0.35"/>
    <row r="358" s="20" customFormat="1" hidden="1" x14ac:dyDescent="0.35"/>
    <row r="359" s="20" customFormat="1" hidden="1" x14ac:dyDescent="0.35"/>
    <row r="360" s="20" customFormat="1" hidden="1" x14ac:dyDescent="0.35"/>
    <row r="361" s="20" customFormat="1" hidden="1" x14ac:dyDescent="0.35"/>
    <row r="362" s="20" customFormat="1" hidden="1" x14ac:dyDescent="0.35"/>
    <row r="363" s="20" customFormat="1" hidden="1" x14ac:dyDescent="0.35"/>
    <row r="364" s="20" customFormat="1" hidden="1" x14ac:dyDescent="0.35"/>
    <row r="365" s="20" customFormat="1" hidden="1" x14ac:dyDescent="0.35"/>
    <row r="366" s="20" customFormat="1" hidden="1" x14ac:dyDescent="0.35"/>
    <row r="367" s="20" customFormat="1" hidden="1" x14ac:dyDescent="0.35"/>
    <row r="368" s="20" customFormat="1" hidden="1" x14ac:dyDescent="0.35"/>
    <row r="369" s="20" customFormat="1" hidden="1" x14ac:dyDescent="0.35"/>
    <row r="370" s="20" customFormat="1" hidden="1" x14ac:dyDescent="0.35"/>
    <row r="371" s="20" customFormat="1" hidden="1" x14ac:dyDescent="0.35"/>
    <row r="372" s="20" customFormat="1" hidden="1" x14ac:dyDescent="0.35"/>
    <row r="373" s="20" customFormat="1" hidden="1" x14ac:dyDescent="0.35"/>
    <row r="374" s="20" customFormat="1" hidden="1" x14ac:dyDescent="0.35"/>
    <row r="375" s="20" customFormat="1" hidden="1" x14ac:dyDescent="0.35"/>
    <row r="376" s="20" customFormat="1" hidden="1" x14ac:dyDescent="0.35"/>
    <row r="377" s="20" customFormat="1" hidden="1" x14ac:dyDescent="0.35"/>
    <row r="378" s="20" customFormat="1" hidden="1" x14ac:dyDescent="0.35"/>
    <row r="379" s="20" customFormat="1" hidden="1" x14ac:dyDescent="0.35"/>
    <row r="380" s="20" customFormat="1" hidden="1" x14ac:dyDescent="0.35"/>
    <row r="381" s="20" customFormat="1" hidden="1" x14ac:dyDescent="0.35"/>
    <row r="382" s="20" customFormat="1" hidden="1" x14ac:dyDescent="0.35"/>
    <row r="383" s="20" customFormat="1" hidden="1" x14ac:dyDescent="0.35"/>
    <row r="384" s="20" customFormat="1" hidden="1" x14ac:dyDescent="0.35"/>
    <row r="385" s="20" customFormat="1" hidden="1" x14ac:dyDescent="0.35"/>
    <row r="386" s="20" customFormat="1" hidden="1" x14ac:dyDescent="0.35"/>
    <row r="387" s="20" customFormat="1" hidden="1" x14ac:dyDescent="0.35"/>
    <row r="388" s="20" customFormat="1" hidden="1" x14ac:dyDescent="0.35"/>
    <row r="389" s="20" customFormat="1" hidden="1" x14ac:dyDescent="0.35"/>
    <row r="390" s="20" customFormat="1" hidden="1" x14ac:dyDescent="0.35"/>
    <row r="391" s="20" customFormat="1" hidden="1" x14ac:dyDescent="0.35"/>
    <row r="392" s="20" customFormat="1" hidden="1" x14ac:dyDescent="0.35"/>
    <row r="393" s="20" customFormat="1" hidden="1" x14ac:dyDescent="0.35"/>
    <row r="394" s="20" customFormat="1" hidden="1" x14ac:dyDescent="0.35"/>
    <row r="395" s="20" customFormat="1" hidden="1" x14ac:dyDescent="0.35"/>
    <row r="396" s="20" customFormat="1" hidden="1" x14ac:dyDescent="0.35"/>
    <row r="397" s="20" customFormat="1" hidden="1" x14ac:dyDescent="0.35"/>
    <row r="398" s="20" customFormat="1" hidden="1" x14ac:dyDescent="0.35"/>
    <row r="399" s="20" customFormat="1" hidden="1" x14ac:dyDescent="0.35"/>
    <row r="400" s="20" customFormat="1" hidden="1" x14ac:dyDescent="0.35"/>
    <row r="401" s="20" customFormat="1" hidden="1" x14ac:dyDescent="0.35"/>
    <row r="402" s="20" customFormat="1" hidden="1" x14ac:dyDescent="0.35"/>
    <row r="403" s="20" customFormat="1" hidden="1" x14ac:dyDescent="0.35"/>
    <row r="404" s="20" customFormat="1" hidden="1" x14ac:dyDescent="0.35"/>
    <row r="405" s="20" customFormat="1" hidden="1" x14ac:dyDescent="0.35"/>
    <row r="406" s="20" customFormat="1" hidden="1" x14ac:dyDescent="0.35"/>
    <row r="407" s="20" customFormat="1" hidden="1" x14ac:dyDescent="0.35"/>
    <row r="408" s="20" customFormat="1" hidden="1" x14ac:dyDescent="0.35"/>
    <row r="409" s="20" customFormat="1" hidden="1" x14ac:dyDescent="0.35"/>
    <row r="410" s="20" customFormat="1" hidden="1" x14ac:dyDescent="0.35"/>
    <row r="411" s="20" customFormat="1" hidden="1" x14ac:dyDescent="0.35"/>
    <row r="412" s="20" customFormat="1" hidden="1" x14ac:dyDescent="0.35"/>
    <row r="413" s="20" customFormat="1" hidden="1" x14ac:dyDescent="0.35"/>
    <row r="414" s="20" customFormat="1" hidden="1" x14ac:dyDescent="0.35"/>
    <row r="415" s="20" customFormat="1" hidden="1" x14ac:dyDescent="0.35"/>
    <row r="416" s="20" customFormat="1" hidden="1" x14ac:dyDescent="0.35"/>
    <row r="417" s="20" customFormat="1" hidden="1" x14ac:dyDescent="0.35"/>
    <row r="418" s="20" customFormat="1" hidden="1" x14ac:dyDescent="0.35"/>
    <row r="419" s="20" customFormat="1" hidden="1" x14ac:dyDescent="0.35"/>
    <row r="420" s="20" customFormat="1" hidden="1" x14ac:dyDescent="0.35"/>
    <row r="421" s="20" customFormat="1" hidden="1" x14ac:dyDescent="0.35"/>
    <row r="422" s="20" customFormat="1" hidden="1" x14ac:dyDescent="0.35"/>
    <row r="423" s="20" customFormat="1" hidden="1" x14ac:dyDescent="0.35"/>
    <row r="424" s="20" customFormat="1" hidden="1" x14ac:dyDescent="0.35"/>
    <row r="425" s="20" customFormat="1" hidden="1" x14ac:dyDescent="0.35"/>
    <row r="426" s="20" customFormat="1" hidden="1" x14ac:dyDescent="0.35"/>
    <row r="427" s="20" customFormat="1" hidden="1" x14ac:dyDescent="0.35"/>
    <row r="428" s="20" customFormat="1" hidden="1" x14ac:dyDescent="0.35"/>
    <row r="429" s="20" customFormat="1" hidden="1" x14ac:dyDescent="0.35"/>
    <row r="430" s="20" customFormat="1" hidden="1" x14ac:dyDescent="0.35"/>
    <row r="431" s="20" customFormat="1" hidden="1" x14ac:dyDescent="0.35"/>
    <row r="432" s="20" customFormat="1" hidden="1" x14ac:dyDescent="0.35"/>
    <row r="433" s="20" customFormat="1" hidden="1" x14ac:dyDescent="0.35"/>
    <row r="434" s="20" customFormat="1" hidden="1" x14ac:dyDescent="0.35"/>
    <row r="435" s="20" customFormat="1" hidden="1" x14ac:dyDescent="0.35"/>
    <row r="436" s="20" customFormat="1" hidden="1" x14ac:dyDescent="0.35"/>
    <row r="437" s="20" customFormat="1" hidden="1" x14ac:dyDescent="0.35"/>
    <row r="438" s="20" customFormat="1" hidden="1" x14ac:dyDescent="0.35"/>
    <row r="439" s="20" customFormat="1" hidden="1" x14ac:dyDescent="0.35"/>
    <row r="440" s="20" customFormat="1" hidden="1" x14ac:dyDescent="0.35"/>
    <row r="441" s="20" customFormat="1" hidden="1" x14ac:dyDescent="0.35"/>
    <row r="442" s="20" customFormat="1" hidden="1" x14ac:dyDescent="0.35"/>
    <row r="443" s="20" customFormat="1" hidden="1" x14ac:dyDescent="0.35"/>
    <row r="444" s="20" customFormat="1" hidden="1" x14ac:dyDescent="0.35"/>
    <row r="445" s="20" customFormat="1" hidden="1" x14ac:dyDescent="0.35"/>
    <row r="446" s="20" customFormat="1" hidden="1" x14ac:dyDescent="0.35"/>
    <row r="447" s="20" customFormat="1" hidden="1" x14ac:dyDescent="0.35"/>
    <row r="448" s="20" customFormat="1" hidden="1" x14ac:dyDescent="0.35"/>
    <row r="449" s="20" customFormat="1" hidden="1" x14ac:dyDescent="0.35"/>
    <row r="450" s="20" customFormat="1" hidden="1" x14ac:dyDescent="0.35"/>
    <row r="451" s="20" customFormat="1" hidden="1" x14ac:dyDescent="0.35"/>
    <row r="452" s="20" customFormat="1" hidden="1" x14ac:dyDescent="0.35"/>
    <row r="453" s="20" customFormat="1" hidden="1" x14ac:dyDescent="0.35"/>
    <row r="454" ht="14.45" customHeight="1" x14ac:dyDescent="0.25"/>
    <row r="455" ht="14.45" customHeight="1" x14ac:dyDescent="0.25"/>
    <row r="456" ht="14.45" customHeight="1" x14ac:dyDescent="0.25"/>
  </sheetData>
  <mergeCells count="3">
    <mergeCell ref="A1:X1"/>
    <mergeCell ref="Z1:AA1"/>
    <mergeCell ref="A2:AC2"/>
  </mergeCells>
  <hyperlinks>
    <hyperlink ref="Z1:AA1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D63"/>
  <sheetViews>
    <sheetView showGridLines="0" zoomScaleNormal="100" workbookViewId="0">
      <selection activeCell="C37" sqref="C37"/>
    </sheetView>
  </sheetViews>
  <sheetFormatPr defaultColWidth="0" defaultRowHeight="0" customHeight="1" zeroHeight="1" x14ac:dyDescent="0.25"/>
  <cols>
    <col min="1" max="1" width="4" style="45" customWidth="1"/>
    <col min="2" max="2" width="39.85546875" style="45" customWidth="1"/>
    <col min="3" max="3" width="11.7109375" style="45" customWidth="1"/>
    <col min="4" max="4" width="7.7109375" style="45" customWidth="1"/>
    <col min="5" max="5" width="10" style="45" customWidth="1"/>
    <col min="6" max="7" width="12" style="45" customWidth="1"/>
    <col min="8" max="8" width="5.140625" style="172" customWidth="1"/>
    <col min="9" max="9" width="6.85546875" style="45" customWidth="1"/>
    <col min="10" max="10" width="5.140625" style="172" customWidth="1"/>
    <col min="11" max="11" width="6.85546875" style="45" customWidth="1"/>
    <col min="12" max="12" width="5.140625" style="172" customWidth="1"/>
    <col min="13" max="13" width="6.85546875" style="45" customWidth="1"/>
    <col min="14" max="14" width="5.140625" style="172" customWidth="1"/>
    <col min="15" max="15" width="6.85546875" style="45" customWidth="1"/>
    <col min="16" max="16" width="11.5703125" style="45" customWidth="1"/>
    <col min="17" max="17" width="5.140625" style="172" customWidth="1"/>
    <col min="18" max="18" width="6.85546875" style="45" customWidth="1"/>
    <col min="19" max="19" width="5.140625" style="172" customWidth="1"/>
    <col min="20" max="20" width="6.85546875" style="45" customWidth="1"/>
    <col min="21" max="21" width="5.140625" style="172" customWidth="1"/>
    <col min="22" max="22" width="6.85546875" style="45" customWidth="1"/>
    <col min="23" max="23" width="5.140625" style="172" customWidth="1"/>
    <col min="24" max="24" width="6.85546875" style="45" customWidth="1"/>
    <col min="25" max="25" width="11.5703125" style="45" customWidth="1"/>
    <col min="26" max="27" width="10.7109375" style="45" customWidth="1"/>
    <col min="28" max="28" width="9.140625" style="45" customWidth="1"/>
    <col min="29" max="30" width="0" style="45" hidden="1" customWidth="1"/>
    <col min="31" max="16384" width="9.140625" style="45" hidden="1"/>
  </cols>
  <sheetData>
    <row r="1" spans="1:28" ht="35.25" customHeight="1" x14ac:dyDescent="0.35">
      <c r="A1" s="18"/>
      <c r="B1" s="131" t="s">
        <v>130</v>
      </c>
      <c r="C1" s="113"/>
      <c r="D1" s="113"/>
      <c r="E1" s="113"/>
      <c r="F1" s="113"/>
      <c r="G1" s="113"/>
      <c r="H1" s="166"/>
      <c r="I1" s="113"/>
      <c r="J1" s="166"/>
      <c r="K1" s="113"/>
      <c r="L1" s="166"/>
      <c r="M1" s="113"/>
      <c r="N1" s="166"/>
      <c r="O1" s="113"/>
      <c r="P1" s="113"/>
      <c r="Q1" s="166"/>
      <c r="R1" s="113"/>
      <c r="S1" s="166"/>
      <c r="T1" s="113"/>
      <c r="U1" s="166"/>
      <c r="V1" s="113"/>
      <c r="W1" s="166"/>
      <c r="X1" s="113"/>
      <c r="Y1" s="113"/>
      <c r="Z1" s="113"/>
      <c r="AA1" s="113"/>
      <c r="AB1" s="113"/>
    </row>
    <row r="2" spans="1:28" s="56" customFormat="1" ht="5.0999999999999996" customHeight="1" x14ac:dyDescent="0.35">
      <c r="B2" s="173"/>
      <c r="C2" s="174"/>
      <c r="D2" s="174"/>
      <c r="E2" s="174"/>
      <c r="F2" s="174"/>
      <c r="G2" s="174"/>
      <c r="H2" s="175"/>
      <c r="I2" s="174"/>
      <c r="J2" s="175"/>
      <c r="K2" s="174"/>
      <c r="L2" s="175"/>
      <c r="M2" s="174"/>
      <c r="N2" s="175"/>
      <c r="O2" s="174"/>
      <c r="P2" s="174"/>
      <c r="Q2" s="175"/>
      <c r="R2" s="174"/>
      <c r="S2" s="175"/>
      <c r="T2" s="174"/>
      <c r="U2" s="175"/>
      <c r="V2" s="174"/>
      <c r="W2" s="175"/>
      <c r="X2" s="174"/>
      <c r="Y2" s="174"/>
      <c r="AB2" s="174"/>
    </row>
    <row r="3" spans="1:28" s="127" customFormat="1" ht="31.5" customHeight="1" x14ac:dyDescent="0.45">
      <c r="B3" s="176" t="s">
        <v>124</v>
      </c>
      <c r="C3" s="128"/>
      <c r="D3" s="128"/>
      <c r="E3" s="128"/>
      <c r="F3" s="128"/>
      <c r="H3" s="167"/>
      <c r="I3" s="128"/>
      <c r="J3" s="167"/>
      <c r="K3" s="128"/>
      <c r="L3" s="167"/>
      <c r="M3" s="129"/>
      <c r="N3" s="167"/>
      <c r="O3" s="129"/>
      <c r="P3" s="129"/>
      <c r="Q3" s="167"/>
      <c r="R3" s="129"/>
      <c r="S3" s="167"/>
      <c r="T3" s="129"/>
      <c r="U3" s="167"/>
      <c r="V3" s="129"/>
      <c r="W3" s="167"/>
      <c r="X3" s="129"/>
      <c r="Y3" s="129"/>
      <c r="Z3" s="128"/>
      <c r="AA3" s="130"/>
    </row>
    <row r="4" spans="1:28" ht="35.450000000000003" customHeight="1" thickBot="1" x14ac:dyDescent="0.6">
      <c r="B4" s="177" t="s">
        <v>186</v>
      </c>
      <c r="C4" s="21"/>
      <c r="D4" s="21"/>
      <c r="E4" s="21"/>
      <c r="F4" s="57"/>
      <c r="G4" s="21"/>
      <c r="H4" s="168"/>
      <c r="I4" s="21"/>
      <c r="J4" s="168"/>
      <c r="K4" s="21"/>
      <c r="L4" s="168"/>
      <c r="M4" s="22"/>
      <c r="N4" s="168"/>
      <c r="O4" s="22"/>
      <c r="P4" s="22"/>
      <c r="Q4" s="168"/>
      <c r="R4" s="22"/>
      <c r="S4" s="168"/>
      <c r="T4" s="22"/>
      <c r="U4" s="168"/>
      <c r="V4" s="22"/>
      <c r="W4" s="168"/>
      <c r="X4" s="22"/>
      <c r="Y4" s="22"/>
      <c r="Z4" s="21"/>
      <c r="AA4" s="23"/>
    </row>
    <row r="5" spans="1:28" ht="30.75" customHeight="1" thickTop="1" thickBot="1" x14ac:dyDescent="0.3">
      <c r="B5" s="487" t="s">
        <v>18</v>
      </c>
      <c r="C5" s="488" t="s">
        <v>22</v>
      </c>
      <c r="D5" s="488" t="s">
        <v>93</v>
      </c>
      <c r="E5" s="488" t="s">
        <v>23</v>
      </c>
      <c r="F5" s="492" t="s">
        <v>28</v>
      </c>
      <c r="G5" s="493"/>
      <c r="H5" s="492" t="s">
        <v>31</v>
      </c>
      <c r="I5" s="498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8"/>
      <c r="Z5" s="492" t="s">
        <v>4</v>
      </c>
      <c r="AA5" s="493"/>
    </row>
    <row r="6" spans="1:28" ht="44.1" customHeight="1" thickTop="1" thickBot="1" x14ac:dyDescent="0.3">
      <c r="B6" s="487"/>
      <c r="C6" s="489"/>
      <c r="D6" s="489"/>
      <c r="E6" s="489"/>
      <c r="F6" s="494" t="s">
        <v>29</v>
      </c>
      <c r="G6" s="496" t="s">
        <v>30</v>
      </c>
      <c r="H6" s="492" t="s">
        <v>36</v>
      </c>
      <c r="I6" s="498"/>
      <c r="J6" s="498"/>
      <c r="K6" s="498"/>
      <c r="L6" s="498"/>
      <c r="M6" s="498"/>
      <c r="N6" s="498"/>
      <c r="O6" s="498"/>
      <c r="P6" s="498"/>
      <c r="Q6" s="492" t="s">
        <v>35</v>
      </c>
      <c r="R6" s="498"/>
      <c r="S6" s="498"/>
      <c r="T6" s="498"/>
      <c r="U6" s="498"/>
      <c r="V6" s="498"/>
      <c r="W6" s="498"/>
      <c r="X6" s="498"/>
      <c r="Y6" s="498"/>
      <c r="Z6" s="494" t="s">
        <v>13</v>
      </c>
      <c r="AA6" s="496" t="s">
        <v>21</v>
      </c>
    </row>
    <row r="7" spans="1:28" ht="36" customHeight="1" thickTop="1" thickBot="1" x14ac:dyDescent="0.3">
      <c r="B7" s="487"/>
      <c r="C7" s="490"/>
      <c r="D7" s="490"/>
      <c r="E7" s="490"/>
      <c r="F7" s="495"/>
      <c r="G7" s="497"/>
      <c r="H7" s="499" t="s">
        <v>150</v>
      </c>
      <c r="I7" s="500"/>
      <c r="J7" s="476" t="s">
        <v>32</v>
      </c>
      <c r="K7" s="476"/>
      <c r="L7" s="476" t="s">
        <v>33</v>
      </c>
      <c r="M7" s="476"/>
      <c r="N7" s="475" t="s">
        <v>34</v>
      </c>
      <c r="O7" s="476"/>
      <c r="P7" s="186" t="s">
        <v>151</v>
      </c>
      <c r="Q7" s="499" t="s">
        <v>150</v>
      </c>
      <c r="R7" s="500"/>
      <c r="S7" s="476" t="s">
        <v>32</v>
      </c>
      <c r="T7" s="476"/>
      <c r="U7" s="476" t="s">
        <v>33</v>
      </c>
      <c r="V7" s="476"/>
      <c r="W7" s="475" t="s">
        <v>34</v>
      </c>
      <c r="X7" s="476"/>
      <c r="Y7" s="186" t="s">
        <v>151</v>
      </c>
      <c r="Z7" s="495"/>
      <c r="AA7" s="497"/>
    </row>
    <row r="8" spans="1:28" s="112" customFormat="1" ht="21.75" customHeight="1" thickTop="1" thickBot="1" x14ac:dyDescent="0.4">
      <c r="B8" s="36" t="s">
        <v>83</v>
      </c>
      <c r="C8" s="36" t="s">
        <v>27</v>
      </c>
      <c r="D8" s="82">
        <v>1</v>
      </c>
      <c r="E8" s="36" t="s">
        <v>25</v>
      </c>
      <c r="F8" s="89" t="str">
        <f>Data!G190</f>
        <v>No data</v>
      </c>
      <c r="G8" s="89" t="str">
        <f>Data!H190</f>
        <v>No data</v>
      </c>
      <c r="H8" s="44" t="str">
        <f>Data!I190</f>
        <v>No data</v>
      </c>
      <c r="I8" s="94">
        <f>IFERROR(H8/P8,0)</f>
        <v>0</v>
      </c>
      <c r="J8" s="90" t="str">
        <f>Data!J190</f>
        <v>No data</v>
      </c>
      <c r="K8" s="94">
        <f>IFERROR(J8/P8,0)</f>
        <v>0</v>
      </c>
      <c r="L8" s="90" t="str">
        <f>Data!K190</f>
        <v>No data</v>
      </c>
      <c r="M8" s="94">
        <f>IFERROR(L8/P8,0)</f>
        <v>0</v>
      </c>
      <c r="N8" s="90" t="str">
        <f>Data!L190</f>
        <v>No data</v>
      </c>
      <c r="O8" s="94">
        <f>(IFERROR(N8/P8,))</f>
        <v>0</v>
      </c>
      <c r="P8" s="163" t="str">
        <f>Data!M190</f>
        <v>No data</v>
      </c>
      <c r="Q8" s="44" t="str">
        <f>Data!O190</f>
        <v>No data</v>
      </c>
      <c r="R8" s="94">
        <f>IFERROR(Q8/Y8,0)</f>
        <v>0</v>
      </c>
      <c r="S8" s="90" t="str">
        <f>Data!P190</f>
        <v>No data</v>
      </c>
      <c r="T8" s="94">
        <f>IFERROR(S8/Y8,0)</f>
        <v>0</v>
      </c>
      <c r="U8" s="137" t="str">
        <f>Data!Q190</f>
        <v>No data</v>
      </c>
      <c r="V8" s="94">
        <f>IFERROR(U8/Y8,0)</f>
        <v>0</v>
      </c>
      <c r="W8" s="90" t="str">
        <f>Data!R190</f>
        <v>No data</v>
      </c>
      <c r="X8" s="94">
        <f>IFERROR(W8/Y8,0)</f>
        <v>0</v>
      </c>
      <c r="Y8" s="163" t="str">
        <f>Data!S190</f>
        <v>No data</v>
      </c>
      <c r="Z8" s="95" t="str">
        <f>Data!U190</f>
        <v>No data</v>
      </c>
      <c r="AA8" s="96" t="str">
        <f>Data!V190</f>
        <v>No data</v>
      </c>
    </row>
    <row r="9" spans="1:28" s="16" customFormat="1" ht="21.75" customHeight="1" thickTop="1" thickBot="1" x14ac:dyDescent="0.3">
      <c r="B9" s="37" t="s">
        <v>73</v>
      </c>
      <c r="C9" s="37" t="s">
        <v>27</v>
      </c>
      <c r="D9" s="83">
        <v>1</v>
      </c>
      <c r="E9" s="37" t="s">
        <v>25</v>
      </c>
      <c r="F9" s="92" t="str">
        <f>Data!G191</f>
        <v>No data</v>
      </c>
      <c r="G9" s="100" t="str">
        <f>Data!H191</f>
        <v>No data</v>
      </c>
      <c r="H9" s="161" t="str">
        <f>Data!I191</f>
        <v>No data</v>
      </c>
      <c r="I9" s="93">
        <f t="shared" ref="I9:I26" si="0">IFERROR(H9/P9,0)</f>
        <v>0</v>
      </c>
      <c r="J9" s="91" t="str">
        <f>Data!J191</f>
        <v>No data</v>
      </c>
      <c r="K9" s="93">
        <f t="shared" ref="K9:K26" si="1">IFERROR(J9/P9,0)</f>
        <v>0</v>
      </c>
      <c r="L9" s="91" t="str">
        <f>Data!K191</f>
        <v>No data</v>
      </c>
      <c r="M9" s="93">
        <f t="shared" ref="M9:M26" si="2">IFERROR(L9/P9,0)</f>
        <v>0</v>
      </c>
      <c r="N9" s="91" t="str">
        <f>Data!L191</f>
        <v>No data</v>
      </c>
      <c r="O9" s="93">
        <f t="shared" ref="O9:O26" si="3">IFERROR(N9/P9,0)</f>
        <v>0</v>
      </c>
      <c r="P9" s="164" t="str">
        <f>Data!M191</f>
        <v>No data</v>
      </c>
      <c r="Q9" s="43" t="str">
        <f>Data!O191</f>
        <v>No data</v>
      </c>
      <c r="R9" s="93">
        <f t="shared" ref="R9:R26" si="4">IFERROR(Q9/Y9,0)</f>
        <v>0</v>
      </c>
      <c r="S9" s="91" t="str">
        <f>Data!P191</f>
        <v>No data</v>
      </c>
      <c r="T9" s="93">
        <f t="shared" ref="T9:T26" si="5">IFERROR(S9/Y9,0)</f>
        <v>0</v>
      </c>
      <c r="U9" s="138" t="str">
        <f>Data!Q191</f>
        <v>No data</v>
      </c>
      <c r="V9" s="93">
        <f t="shared" ref="V9:V26" si="6">IFERROR(U9/Y9,0)</f>
        <v>0</v>
      </c>
      <c r="W9" s="91" t="str">
        <f>Data!R191</f>
        <v>No data</v>
      </c>
      <c r="X9" s="93">
        <f t="shared" ref="X9:X26" si="7">IFERROR(W9/Y9,0)</f>
        <v>0</v>
      </c>
      <c r="Y9" s="164" t="str">
        <f>Data!S191</f>
        <v>No data</v>
      </c>
      <c r="Z9" s="97" t="str">
        <f>Data!U191</f>
        <v>No data</v>
      </c>
      <c r="AA9" s="98" t="str">
        <f>Data!V191</f>
        <v>No data</v>
      </c>
    </row>
    <row r="10" spans="1:28" s="16" customFormat="1" ht="21.75" customHeight="1" thickTop="1" thickBot="1" x14ac:dyDescent="0.4">
      <c r="B10" s="34" t="s">
        <v>84</v>
      </c>
      <c r="C10" s="34" t="s">
        <v>27</v>
      </c>
      <c r="D10" s="80">
        <v>2</v>
      </c>
      <c r="E10" s="34" t="s">
        <v>25</v>
      </c>
      <c r="F10" s="89" t="str">
        <f>Data!G192</f>
        <v>No data</v>
      </c>
      <c r="G10" s="99" t="str">
        <f>Data!H192</f>
        <v>No data</v>
      </c>
      <c r="H10" s="162" t="str">
        <f>Data!I192</f>
        <v>No data</v>
      </c>
      <c r="I10" s="94">
        <f t="shared" si="0"/>
        <v>0</v>
      </c>
      <c r="J10" s="90" t="str">
        <f>Data!J192</f>
        <v>No data</v>
      </c>
      <c r="K10" s="94">
        <f t="shared" si="1"/>
        <v>0</v>
      </c>
      <c r="L10" s="90" t="str">
        <f>Data!K192</f>
        <v>No data</v>
      </c>
      <c r="M10" s="94">
        <f t="shared" si="2"/>
        <v>0</v>
      </c>
      <c r="N10" s="90" t="str">
        <f>Data!L192</f>
        <v>No data</v>
      </c>
      <c r="O10" s="94">
        <f t="shared" si="3"/>
        <v>0</v>
      </c>
      <c r="P10" s="163" t="str">
        <f>Data!M192</f>
        <v>No data</v>
      </c>
      <c r="Q10" s="44" t="str">
        <f>Data!O192</f>
        <v>No data</v>
      </c>
      <c r="R10" s="94">
        <f t="shared" si="4"/>
        <v>0</v>
      </c>
      <c r="S10" s="90" t="str">
        <f>Data!P192</f>
        <v>No data</v>
      </c>
      <c r="T10" s="94">
        <f t="shared" si="5"/>
        <v>0</v>
      </c>
      <c r="U10" s="137" t="str">
        <f>Data!Q192</f>
        <v>No data</v>
      </c>
      <c r="V10" s="94">
        <f t="shared" si="6"/>
        <v>0</v>
      </c>
      <c r="W10" s="90" t="str">
        <f>Data!R192</f>
        <v>No data</v>
      </c>
      <c r="X10" s="94">
        <f t="shared" si="7"/>
        <v>0</v>
      </c>
      <c r="Y10" s="163" t="str">
        <f>Data!S192</f>
        <v>No data</v>
      </c>
      <c r="Z10" s="95" t="str">
        <f>Data!U192</f>
        <v>No data</v>
      </c>
      <c r="AA10" s="96" t="str">
        <f>Data!V192</f>
        <v>No data</v>
      </c>
    </row>
    <row r="11" spans="1:28" s="16" customFormat="1" ht="21.75" customHeight="1" thickTop="1" thickBot="1" x14ac:dyDescent="0.4">
      <c r="B11" s="39" t="s">
        <v>85</v>
      </c>
      <c r="C11" s="39" t="s">
        <v>27</v>
      </c>
      <c r="D11" s="85">
        <v>2</v>
      </c>
      <c r="E11" s="39" t="s">
        <v>25</v>
      </c>
      <c r="F11" s="92" t="str">
        <f>Data!G193</f>
        <v>No data</v>
      </c>
      <c r="G11" s="100" t="str">
        <f>Data!H193</f>
        <v>No data</v>
      </c>
      <c r="H11" s="161" t="str">
        <f>Data!I193</f>
        <v>No data</v>
      </c>
      <c r="I11" s="93">
        <f t="shared" si="0"/>
        <v>0</v>
      </c>
      <c r="J11" s="91" t="str">
        <f>Data!J193</f>
        <v>No data</v>
      </c>
      <c r="K11" s="93">
        <f t="shared" si="1"/>
        <v>0</v>
      </c>
      <c r="L11" s="91" t="str">
        <f>Data!K193</f>
        <v>No data</v>
      </c>
      <c r="M11" s="93">
        <f t="shared" si="2"/>
        <v>0</v>
      </c>
      <c r="N11" s="91" t="str">
        <f>Data!L193</f>
        <v>No data</v>
      </c>
      <c r="O11" s="93">
        <f t="shared" si="3"/>
        <v>0</v>
      </c>
      <c r="P11" s="164" t="str">
        <f>Data!M193</f>
        <v>No data</v>
      </c>
      <c r="Q11" s="43" t="str">
        <f>Data!O193</f>
        <v>No data</v>
      </c>
      <c r="R11" s="93">
        <f t="shared" si="4"/>
        <v>0</v>
      </c>
      <c r="S11" s="91" t="str">
        <f>Data!P193</f>
        <v>No data</v>
      </c>
      <c r="T11" s="93">
        <f t="shared" si="5"/>
        <v>0</v>
      </c>
      <c r="U11" s="138" t="str">
        <f>Data!Q193</f>
        <v>No data</v>
      </c>
      <c r="V11" s="93">
        <f t="shared" si="6"/>
        <v>0</v>
      </c>
      <c r="W11" s="91" t="str">
        <f>Data!R193</f>
        <v>No data</v>
      </c>
      <c r="X11" s="93">
        <f t="shared" si="7"/>
        <v>0</v>
      </c>
      <c r="Y11" s="164" t="str">
        <f>Data!S193</f>
        <v>No data</v>
      </c>
      <c r="Z11" s="97" t="str">
        <f>Data!U193</f>
        <v>No data</v>
      </c>
      <c r="AA11" s="98" t="str">
        <f>Data!V193</f>
        <v>No data</v>
      </c>
    </row>
    <row r="12" spans="1:28" s="16" customFormat="1" ht="21.75" customHeight="1" thickTop="1" thickBot="1" x14ac:dyDescent="0.4">
      <c r="B12" s="36" t="s">
        <v>86</v>
      </c>
      <c r="C12" s="36" t="s">
        <v>27</v>
      </c>
      <c r="D12" s="82">
        <v>2</v>
      </c>
      <c r="E12" s="36" t="s">
        <v>25</v>
      </c>
      <c r="F12" s="89" t="str">
        <f>Data!G194</f>
        <v>No data</v>
      </c>
      <c r="G12" s="99" t="str">
        <f>Data!H194</f>
        <v>No data</v>
      </c>
      <c r="H12" s="162" t="str">
        <f>Data!I194</f>
        <v>No data</v>
      </c>
      <c r="I12" s="94">
        <f t="shared" si="0"/>
        <v>0</v>
      </c>
      <c r="J12" s="90" t="str">
        <f>Data!J194</f>
        <v>No data</v>
      </c>
      <c r="K12" s="94">
        <f t="shared" si="1"/>
        <v>0</v>
      </c>
      <c r="L12" s="90" t="str">
        <f>Data!K194</f>
        <v>No data</v>
      </c>
      <c r="M12" s="94">
        <f t="shared" si="2"/>
        <v>0</v>
      </c>
      <c r="N12" s="90" t="str">
        <f>Data!L194</f>
        <v>No data</v>
      </c>
      <c r="O12" s="94">
        <f t="shared" si="3"/>
        <v>0</v>
      </c>
      <c r="P12" s="163" t="str">
        <f>Data!M194</f>
        <v>No data</v>
      </c>
      <c r="Q12" s="44" t="str">
        <f>Data!O194</f>
        <v>No data</v>
      </c>
      <c r="R12" s="94">
        <f t="shared" si="4"/>
        <v>0</v>
      </c>
      <c r="S12" s="90" t="str">
        <f>Data!P194</f>
        <v>No data</v>
      </c>
      <c r="T12" s="94">
        <f t="shared" si="5"/>
        <v>0</v>
      </c>
      <c r="U12" s="137" t="str">
        <f>Data!Q194</f>
        <v>No data</v>
      </c>
      <c r="V12" s="94">
        <f t="shared" si="6"/>
        <v>0</v>
      </c>
      <c r="W12" s="90" t="str">
        <f>Data!R194</f>
        <v>No data</v>
      </c>
      <c r="X12" s="94">
        <f t="shared" si="7"/>
        <v>0</v>
      </c>
      <c r="Y12" s="163" t="str">
        <f>Data!S194</f>
        <v>No data</v>
      </c>
      <c r="Z12" s="95" t="str">
        <f>Data!U194</f>
        <v>No data</v>
      </c>
      <c r="AA12" s="96" t="str">
        <f>Data!V194</f>
        <v>No data</v>
      </c>
    </row>
    <row r="13" spans="1:28" s="16" customFormat="1" ht="21.75" customHeight="1" thickTop="1" thickBot="1" x14ac:dyDescent="0.4">
      <c r="B13" s="37" t="s">
        <v>87</v>
      </c>
      <c r="C13" s="37" t="s">
        <v>27</v>
      </c>
      <c r="D13" s="83">
        <v>2</v>
      </c>
      <c r="E13" s="37" t="s">
        <v>25</v>
      </c>
      <c r="F13" s="92" t="str">
        <f>Data!G195</f>
        <v>No data</v>
      </c>
      <c r="G13" s="100" t="str">
        <f>Data!H195</f>
        <v>No data</v>
      </c>
      <c r="H13" s="161" t="str">
        <f>Data!I195</f>
        <v>No data</v>
      </c>
      <c r="I13" s="93">
        <f t="shared" si="0"/>
        <v>0</v>
      </c>
      <c r="J13" s="91" t="str">
        <f>Data!J195</f>
        <v>No data</v>
      </c>
      <c r="K13" s="93">
        <f t="shared" si="1"/>
        <v>0</v>
      </c>
      <c r="L13" s="91" t="str">
        <f>Data!K195</f>
        <v>No data</v>
      </c>
      <c r="M13" s="93">
        <f t="shared" si="2"/>
        <v>0</v>
      </c>
      <c r="N13" s="91" t="str">
        <f>Data!L195</f>
        <v>No data</v>
      </c>
      <c r="O13" s="93">
        <f t="shared" si="3"/>
        <v>0</v>
      </c>
      <c r="P13" s="164" t="str">
        <f>Data!M195</f>
        <v>No data</v>
      </c>
      <c r="Q13" s="43" t="str">
        <f>Data!O195</f>
        <v>No data</v>
      </c>
      <c r="R13" s="93">
        <f t="shared" si="4"/>
        <v>0</v>
      </c>
      <c r="S13" s="91" t="str">
        <f>Data!P195</f>
        <v>No data</v>
      </c>
      <c r="T13" s="93">
        <f t="shared" si="5"/>
        <v>0</v>
      </c>
      <c r="U13" s="138" t="str">
        <f>Data!Q195</f>
        <v>No data</v>
      </c>
      <c r="V13" s="93">
        <f t="shared" si="6"/>
        <v>0</v>
      </c>
      <c r="W13" s="91" t="str">
        <f>Data!R195</f>
        <v>No data</v>
      </c>
      <c r="X13" s="93">
        <f t="shared" si="7"/>
        <v>0</v>
      </c>
      <c r="Y13" s="164" t="str">
        <f>Data!S195</f>
        <v>No data</v>
      </c>
      <c r="Z13" s="97" t="str">
        <f>Data!U195</f>
        <v>No data</v>
      </c>
      <c r="AA13" s="98" t="str">
        <f>Data!V195</f>
        <v>No data</v>
      </c>
    </row>
    <row r="14" spans="1:28" s="16" customFormat="1" ht="21.75" customHeight="1" thickTop="1" thickBot="1" x14ac:dyDescent="0.4">
      <c r="B14" s="36" t="s">
        <v>88</v>
      </c>
      <c r="C14" s="36" t="s">
        <v>27</v>
      </c>
      <c r="D14" s="82">
        <v>2</v>
      </c>
      <c r="E14" s="36" t="s">
        <v>25</v>
      </c>
      <c r="F14" s="89" t="str">
        <f>Data!G196</f>
        <v>No data</v>
      </c>
      <c r="G14" s="99" t="str">
        <f>Data!H196</f>
        <v>No data</v>
      </c>
      <c r="H14" s="162" t="str">
        <f>Data!I196</f>
        <v>No data</v>
      </c>
      <c r="I14" s="94">
        <f t="shared" si="0"/>
        <v>0</v>
      </c>
      <c r="J14" s="90" t="str">
        <f>Data!J196</f>
        <v>No data</v>
      </c>
      <c r="K14" s="94">
        <f t="shared" si="1"/>
        <v>0</v>
      </c>
      <c r="L14" s="90" t="str">
        <f>Data!K196</f>
        <v>No data</v>
      </c>
      <c r="M14" s="94">
        <f t="shared" si="2"/>
        <v>0</v>
      </c>
      <c r="N14" s="90" t="str">
        <f>Data!L196</f>
        <v>No data</v>
      </c>
      <c r="O14" s="94">
        <f t="shared" si="3"/>
        <v>0</v>
      </c>
      <c r="P14" s="163" t="str">
        <f>Data!M196</f>
        <v>No data</v>
      </c>
      <c r="Q14" s="44" t="str">
        <f>Data!O196</f>
        <v>No data</v>
      </c>
      <c r="R14" s="94">
        <f t="shared" si="4"/>
        <v>0</v>
      </c>
      <c r="S14" s="90" t="str">
        <f>Data!P196</f>
        <v>No data</v>
      </c>
      <c r="T14" s="94">
        <f t="shared" si="5"/>
        <v>0</v>
      </c>
      <c r="U14" s="137" t="str">
        <f>Data!Q196</f>
        <v>No data</v>
      </c>
      <c r="V14" s="94">
        <f t="shared" si="6"/>
        <v>0</v>
      </c>
      <c r="W14" s="90" t="str">
        <f>Data!R196</f>
        <v>No data</v>
      </c>
      <c r="X14" s="94">
        <f t="shared" si="7"/>
        <v>0</v>
      </c>
      <c r="Y14" s="163" t="str">
        <f>Data!S196</f>
        <v>No data</v>
      </c>
      <c r="Z14" s="95" t="str">
        <f>Data!U196</f>
        <v>No data</v>
      </c>
      <c r="AA14" s="96" t="str">
        <f>Data!V196</f>
        <v>No data</v>
      </c>
    </row>
    <row r="15" spans="1:28" s="16" customFormat="1" ht="21.75" customHeight="1" thickTop="1" thickBot="1" x14ac:dyDescent="0.4">
      <c r="B15" s="37" t="s">
        <v>62</v>
      </c>
      <c r="C15" s="37" t="s">
        <v>27</v>
      </c>
      <c r="D15" s="83">
        <v>2</v>
      </c>
      <c r="E15" s="37" t="s">
        <v>25</v>
      </c>
      <c r="F15" s="92" t="str">
        <f>Data!G197</f>
        <v>No data</v>
      </c>
      <c r="G15" s="100" t="str">
        <f>Data!H197</f>
        <v>No data</v>
      </c>
      <c r="H15" s="161" t="str">
        <f>Data!I197</f>
        <v>No data</v>
      </c>
      <c r="I15" s="93">
        <f t="shared" si="0"/>
        <v>0</v>
      </c>
      <c r="J15" s="91" t="str">
        <f>Data!J197</f>
        <v>No data</v>
      </c>
      <c r="K15" s="93">
        <f t="shared" si="1"/>
        <v>0</v>
      </c>
      <c r="L15" s="91" t="str">
        <f>Data!K197</f>
        <v>No data</v>
      </c>
      <c r="M15" s="93">
        <f t="shared" si="2"/>
        <v>0</v>
      </c>
      <c r="N15" s="91" t="str">
        <f>Data!L197</f>
        <v>No data</v>
      </c>
      <c r="O15" s="93">
        <f t="shared" si="3"/>
        <v>0</v>
      </c>
      <c r="P15" s="164" t="str">
        <f>Data!M197</f>
        <v>No data</v>
      </c>
      <c r="Q15" s="43" t="str">
        <f>Data!O197</f>
        <v>No data</v>
      </c>
      <c r="R15" s="93">
        <f t="shared" si="4"/>
        <v>0</v>
      </c>
      <c r="S15" s="91" t="str">
        <f>Data!P197</f>
        <v>No data</v>
      </c>
      <c r="T15" s="93">
        <f t="shared" si="5"/>
        <v>0</v>
      </c>
      <c r="U15" s="138" t="str">
        <f>Data!Q197</f>
        <v>No data</v>
      </c>
      <c r="V15" s="93">
        <f t="shared" si="6"/>
        <v>0</v>
      </c>
      <c r="W15" s="91" t="str">
        <f>Data!R197</f>
        <v>No data</v>
      </c>
      <c r="X15" s="93">
        <f t="shared" si="7"/>
        <v>0</v>
      </c>
      <c r="Y15" s="164" t="str">
        <f>Data!S197</f>
        <v>No data</v>
      </c>
      <c r="Z15" s="97" t="str">
        <f>Data!U197</f>
        <v>No data</v>
      </c>
      <c r="AA15" s="98" t="str">
        <f>Data!V197</f>
        <v>No data</v>
      </c>
    </row>
    <row r="16" spans="1:28" s="16" customFormat="1" ht="21.75" customHeight="1" thickTop="1" thickBot="1" x14ac:dyDescent="0.4">
      <c r="B16" s="40" t="s">
        <v>77</v>
      </c>
      <c r="C16" s="40" t="s">
        <v>27</v>
      </c>
      <c r="D16" s="86">
        <v>2</v>
      </c>
      <c r="E16" s="40" t="s">
        <v>25</v>
      </c>
      <c r="F16" s="89" t="str">
        <f>Data!G198</f>
        <v>No data</v>
      </c>
      <c r="G16" s="99" t="str">
        <f>Data!H198</f>
        <v>No data</v>
      </c>
      <c r="H16" s="162" t="str">
        <f>Data!I198</f>
        <v>No data</v>
      </c>
      <c r="I16" s="94">
        <f t="shared" si="0"/>
        <v>0</v>
      </c>
      <c r="J16" s="90" t="str">
        <f>Data!J198</f>
        <v>No data</v>
      </c>
      <c r="K16" s="94">
        <f t="shared" si="1"/>
        <v>0</v>
      </c>
      <c r="L16" s="90" t="str">
        <f>Data!K198</f>
        <v>No data</v>
      </c>
      <c r="M16" s="94">
        <f t="shared" si="2"/>
        <v>0</v>
      </c>
      <c r="N16" s="90" t="str">
        <f>Data!L198</f>
        <v>No data</v>
      </c>
      <c r="O16" s="94">
        <f t="shared" si="3"/>
        <v>0</v>
      </c>
      <c r="P16" s="163" t="str">
        <f>Data!M198</f>
        <v>No data</v>
      </c>
      <c r="Q16" s="44" t="str">
        <f>Data!O198</f>
        <v>No data</v>
      </c>
      <c r="R16" s="94">
        <f t="shared" si="4"/>
        <v>0</v>
      </c>
      <c r="S16" s="90" t="str">
        <f>Data!P198</f>
        <v>No data</v>
      </c>
      <c r="T16" s="94">
        <f t="shared" si="5"/>
        <v>0</v>
      </c>
      <c r="U16" s="137" t="str">
        <f>Data!Q198</f>
        <v>No data</v>
      </c>
      <c r="V16" s="94">
        <f t="shared" si="6"/>
        <v>0</v>
      </c>
      <c r="W16" s="90" t="str">
        <f>Data!R198</f>
        <v>No data</v>
      </c>
      <c r="X16" s="94">
        <f t="shared" si="7"/>
        <v>0</v>
      </c>
      <c r="Y16" s="163" t="str">
        <f>Data!S198</f>
        <v>No data</v>
      </c>
      <c r="Z16" s="95" t="str">
        <f>Data!U198</f>
        <v>No data</v>
      </c>
      <c r="AA16" s="96" t="str">
        <f>Data!V198</f>
        <v>No data</v>
      </c>
    </row>
    <row r="17" spans="2:27" s="16" customFormat="1" ht="21.75" customHeight="1" thickTop="1" thickBot="1" x14ac:dyDescent="0.4">
      <c r="B17" s="37" t="s">
        <v>72</v>
      </c>
      <c r="C17" s="37" t="s">
        <v>27</v>
      </c>
      <c r="D17" s="83">
        <v>2</v>
      </c>
      <c r="E17" s="37" t="s">
        <v>25</v>
      </c>
      <c r="F17" s="92" t="str">
        <f>Data!G199</f>
        <v>No data</v>
      </c>
      <c r="G17" s="100" t="str">
        <f>Data!H199</f>
        <v>No data</v>
      </c>
      <c r="H17" s="161" t="str">
        <f>Data!I199</f>
        <v>No data</v>
      </c>
      <c r="I17" s="93">
        <f t="shared" si="0"/>
        <v>0</v>
      </c>
      <c r="J17" s="91" t="str">
        <f>Data!J199</f>
        <v>No data</v>
      </c>
      <c r="K17" s="93">
        <f t="shared" si="1"/>
        <v>0</v>
      </c>
      <c r="L17" s="91" t="str">
        <f>Data!K199</f>
        <v>No data</v>
      </c>
      <c r="M17" s="93">
        <f t="shared" si="2"/>
        <v>0</v>
      </c>
      <c r="N17" s="91" t="str">
        <f>Data!L199</f>
        <v>No data</v>
      </c>
      <c r="O17" s="93">
        <f t="shared" si="3"/>
        <v>0</v>
      </c>
      <c r="P17" s="164" t="str">
        <f>Data!M199</f>
        <v>No data</v>
      </c>
      <c r="Q17" s="43" t="str">
        <f>Data!O199</f>
        <v>No data</v>
      </c>
      <c r="R17" s="93">
        <f t="shared" si="4"/>
        <v>0</v>
      </c>
      <c r="S17" s="91" t="str">
        <f>Data!P199</f>
        <v>No data</v>
      </c>
      <c r="T17" s="93">
        <f t="shared" si="5"/>
        <v>0</v>
      </c>
      <c r="U17" s="138" t="str">
        <f>Data!Q199</f>
        <v>No data</v>
      </c>
      <c r="V17" s="93">
        <f t="shared" si="6"/>
        <v>0</v>
      </c>
      <c r="W17" s="91" t="str">
        <f>Data!R199</f>
        <v>No data</v>
      </c>
      <c r="X17" s="93">
        <f t="shared" si="7"/>
        <v>0</v>
      </c>
      <c r="Y17" s="164" t="str">
        <f>Data!S199</f>
        <v>No data</v>
      </c>
      <c r="Z17" s="97" t="str">
        <f>Data!U199</f>
        <v>No data</v>
      </c>
      <c r="AA17" s="98" t="str">
        <f>Data!V199</f>
        <v>No data</v>
      </c>
    </row>
    <row r="18" spans="2:27" s="16" customFormat="1" ht="21.75" customHeight="1" thickTop="1" thickBot="1" x14ac:dyDescent="0.4">
      <c r="B18" s="36" t="s">
        <v>89</v>
      </c>
      <c r="C18" s="36" t="s">
        <v>27</v>
      </c>
      <c r="D18" s="82">
        <v>2</v>
      </c>
      <c r="E18" s="36" t="s">
        <v>94</v>
      </c>
      <c r="F18" s="89" t="str">
        <f>Data!G200</f>
        <v>No data</v>
      </c>
      <c r="G18" s="99" t="str">
        <f>Data!H200</f>
        <v>No data</v>
      </c>
      <c r="H18" s="162" t="str">
        <f>Data!I200</f>
        <v>No data</v>
      </c>
      <c r="I18" s="94">
        <f t="shared" si="0"/>
        <v>0</v>
      </c>
      <c r="J18" s="90" t="str">
        <f>Data!J200</f>
        <v>No data</v>
      </c>
      <c r="K18" s="94">
        <f t="shared" si="1"/>
        <v>0</v>
      </c>
      <c r="L18" s="90" t="str">
        <f>Data!K200</f>
        <v>No data</v>
      </c>
      <c r="M18" s="94">
        <f t="shared" si="2"/>
        <v>0</v>
      </c>
      <c r="N18" s="90" t="str">
        <f>Data!L200</f>
        <v>No data</v>
      </c>
      <c r="O18" s="94">
        <f t="shared" si="3"/>
        <v>0</v>
      </c>
      <c r="P18" s="163" t="str">
        <f>Data!M200</f>
        <v>No data</v>
      </c>
      <c r="Q18" s="44" t="str">
        <f>Data!O200</f>
        <v>No data</v>
      </c>
      <c r="R18" s="94">
        <f t="shared" si="4"/>
        <v>0</v>
      </c>
      <c r="S18" s="90" t="str">
        <f>Data!P200</f>
        <v>No data</v>
      </c>
      <c r="T18" s="94">
        <f t="shared" si="5"/>
        <v>0</v>
      </c>
      <c r="U18" s="137" t="str">
        <f>Data!Q200</f>
        <v>No data</v>
      </c>
      <c r="V18" s="94">
        <f t="shared" si="6"/>
        <v>0</v>
      </c>
      <c r="W18" s="90" t="str">
        <f>Data!R200</f>
        <v>No data</v>
      </c>
      <c r="X18" s="94">
        <f t="shared" si="7"/>
        <v>0</v>
      </c>
      <c r="Y18" s="163" t="str">
        <f>Data!S200</f>
        <v>No data</v>
      </c>
      <c r="Z18" s="95" t="str">
        <f>Data!U200</f>
        <v>No data</v>
      </c>
      <c r="AA18" s="96" t="str">
        <f>Data!V200</f>
        <v>No data</v>
      </c>
    </row>
    <row r="19" spans="2:27" s="16" customFormat="1" ht="21.75" customHeight="1" thickTop="1" thickBot="1" x14ac:dyDescent="0.4">
      <c r="B19" s="37" t="s">
        <v>79</v>
      </c>
      <c r="C19" s="37" t="s">
        <v>27</v>
      </c>
      <c r="D19" s="83">
        <v>2</v>
      </c>
      <c r="E19" s="37" t="s">
        <v>26</v>
      </c>
      <c r="F19" s="92" t="str">
        <f>Data!G201</f>
        <v>No data</v>
      </c>
      <c r="G19" s="100" t="str">
        <f>Data!H201</f>
        <v>No data</v>
      </c>
      <c r="H19" s="161" t="str">
        <f>Data!I201</f>
        <v>No data</v>
      </c>
      <c r="I19" s="93">
        <f t="shared" si="0"/>
        <v>0</v>
      </c>
      <c r="J19" s="91" t="str">
        <f>Data!J201</f>
        <v>No data</v>
      </c>
      <c r="K19" s="93">
        <f t="shared" si="1"/>
        <v>0</v>
      </c>
      <c r="L19" s="91" t="str">
        <f>Data!K201</f>
        <v>No data</v>
      </c>
      <c r="M19" s="93">
        <f t="shared" si="2"/>
        <v>0</v>
      </c>
      <c r="N19" s="91" t="str">
        <f>Data!L201</f>
        <v>No data</v>
      </c>
      <c r="O19" s="93">
        <f t="shared" si="3"/>
        <v>0</v>
      </c>
      <c r="P19" s="164" t="str">
        <f>Data!M201</f>
        <v>No data</v>
      </c>
      <c r="Q19" s="43" t="str">
        <f>Data!O201</f>
        <v>No data</v>
      </c>
      <c r="R19" s="93">
        <f t="shared" si="4"/>
        <v>0</v>
      </c>
      <c r="S19" s="91" t="str">
        <f>Data!P201</f>
        <v>No data</v>
      </c>
      <c r="T19" s="93">
        <f t="shared" si="5"/>
        <v>0</v>
      </c>
      <c r="U19" s="138" t="str">
        <f>Data!Q201</f>
        <v>No data</v>
      </c>
      <c r="V19" s="93">
        <f t="shared" si="6"/>
        <v>0</v>
      </c>
      <c r="W19" s="91" t="str">
        <f>Data!R201</f>
        <v>No data</v>
      </c>
      <c r="X19" s="93">
        <f t="shared" si="7"/>
        <v>0</v>
      </c>
      <c r="Y19" s="164" t="str">
        <f>Data!S201</f>
        <v>No data</v>
      </c>
      <c r="Z19" s="97" t="str">
        <f>Data!U201</f>
        <v>No data</v>
      </c>
      <c r="AA19" s="98" t="str">
        <f>Data!V201</f>
        <v>No data</v>
      </c>
    </row>
    <row r="20" spans="2:27" s="16" customFormat="1" ht="21.75" customHeight="1" thickTop="1" thickBot="1" x14ac:dyDescent="0.4">
      <c r="B20" s="36" t="s">
        <v>74</v>
      </c>
      <c r="C20" s="36" t="s">
        <v>27</v>
      </c>
      <c r="D20" s="82">
        <v>2</v>
      </c>
      <c r="E20" s="36" t="s">
        <v>26</v>
      </c>
      <c r="F20" s="89" t="str">
        <f>Data!G202</f>
        <v>No data</v>
      </c>
      <c r="G20" s="99" t="str">
        <f>Data!H202</f>
        <v>No data</v>
      </c>
      <c r="H20" s="162" t="str">
        <f>Data!I202</f>
        <v>No data</v>
      </c>
      <c r="I20" s="94">
        <f t="shared" si="0"/>
        <v>0</v>
      </c>
      <c r="J20" s="90" t="str">
        <f>Data!J202</f>
        <v>No data</v>
      </c>
      <c r="K20" s="94">
        <f t="shared" si="1"/>
        <v>0</v>
      </c>
      <c r="L20" s="90" t="str">
        <f>Data!K202</f>
        <v>No data</v>
      </c>
      <c r="M20" s="94">
        <f t="shared" si="2"/>
        <v>0</v>
      </c>
      <c r="N20" s="90" t="str">
        <f>Data!L202</f>
        <v>No data</v>
      </c>
      <c r="O20" s="94">
        <f t="shared" si="3"/>
        <v>0</v>
      </c>
      <c r="P20" s="163" t="str">
        <f>Data!M202</f>
        <v>No data</v>
      </c>
      <c r="Q20" s="44" t="str">
        <f>Data!O202</f>
        <v>No data</v>
      </c>
      <c r="R20" s="94">
        <f t="shared" si="4"/>
        <v>0</v>
      </c>
      <c r="S20" s="90" t="str">
        <f>Data!P202</f>
        <v>No data</v>
      </c>
      <c r="T20" s="94">
        <f t="shared" si="5"/>
        <v>0</v>
      </c>
      <c r="U20" s="137" t="str">
        <f>Data!Q202</f>
        <v>No data</v>
      </c>
      <c r="V20" s="94">
        <f t="shared" si="6"/>
        <v>0</v>
      </c>
      <c r="W20" s="90" t="str">
        <f>Data!R202</f>
        <v>No data</v>
      </c>
      <c r="X20" s="94">
        <f t="shared" si="7"/>
        <v>0</v>
      </c>
      <c r="Y20" s="163" t="str">
        <f>Data!S202</f>
        <v>No data</v>
      </c>
      <c r="Z20" s="95" t="str">
        <f>Data!U202</f>
        <v>No data</v>
      </c>
      <c r="AA20" s="96" t="str">
        <f>Data!V202</f>
        <v>No data</v>
      </c>
    </row>
    <row r="21" spans="2:27" s="16" customFormat="1" ht="21.75" customHeight="1" thickTop="1" thickBot="1" x14ac:dyDescent="0.4">
      <c r="B21" s="37" t="s">
        <v>70</v>
      </c>
      <c r="C21" s="37" t="s">
        <v>27</v>
      </c>
      <c r="D21" s="83">
        <v>2</v>
      </c>
      <c r="E21" s="37" t="s">
        <v>26</v>
      </c>
      <c r="F21" s="92" t="str">
        <f>Data!G203</f>
        <v>No data</v>
      </c>
      <c r="G21" s="100" t="str">
        <f>Data!H203</f>
        <v>No data</v>
      </c>
      <c r="H21" s="161" t="str">
        <f>Data!I203</f>
        <v>No data</v>
      </c>
      <c r="I21" s="93">
        <f t="shared" si="0"/>
        <v>0</v>
      </c>
      <c r="J21" s="91" t="str">
        <f>Data!J203</f>
        <v>No data</v>
      </c>
      <c r="K21" s="93">
        <f t="shared" si="1"/>
        <v>0</v>
      </c>
      <c r="L21" s="91" t="str">
        <f>Data!K203</f>
        <v>No data</v>
      </c>
      <c r="M21" s="93">
        <f t="shared" si="2"/>
        <v>0</v>
      </c>
      <c r="N21" s="91" t="str">
        <f>Data!L203</f>
        <v>No data</v>
      </c>
      <c r="O21" s="93">
        <f t="shared" si="3"/>
        <v>0</v>
      </c>
      <c r="P21" s="164" t="str">
        <f>Data!M203</f>
        <v>No data</v>
      </c>
      <c r="Q21" s="43" t="str">
        <f>Data!O203</f>
        <v>No data</v>
      </c>
      <c r="R21" s="93">
        <f t="shared" si="4"/>
        <v>0</v>
      </c>
      <c r="S21" s="91" t="str">
        <f>Data!P203</f>
        <v>No data</v>
      </c>
      <c r="T21" s="93">
        <f t="shared" si="5"/>
        <v>0</v>
      </c>
      <c r="U21" s="138" t="str">
        <f>Data!Q203</f>
        <v>No data</v>
      </c>
      <c r="V21" s="93">
        <f t="shared" si="6"/>
        <v>0</v>
      </c>
      <c r="W21" s="91" t="str">
        <f>Data!R203</f>
        <v>No data</v>
      </c>
      <c r="X21" s="93">
        <f t="shared" si="7"/>
        <v>0</v>
      </c>
      <c r="Y21" s="164" t="str">
        <f>Data!S203</f>
        <v>No data</v>
      </c>
      <c r="Z21" s="97" t="str">
        <f>Data!U203</f>
        <v>No data</v>
      </c>
      <c r="AA21" s="98" t="str">
        <f>Data!V203</f>
        <v>No data</v>
      </c>
    </row>
    <row r="22" spans="2:27" s="16" customFormat="1" ht="21.75" customHeight="1" thickTop="1" thickBot="1" x14ac:dyDescent="0.4">
      <c r="B22" s="40" t="s">
        <v>90</v>
      </c>
      <c r="C22" s="40" t="s">
        <v>27</v>
      </c>
      <c r="D22" s="86">
        <v>2</v>
      </c>
      <c r="E22" s="40" t="s">
        <v>26</v>
      </c>
      <c r="F22" s="89" t="str">
        <f>Data!G204</f>
        <v>No data</v>
      </c>
      <c r="G22" s="99" t="str">
        <f>Data!H204</f>
        <v>No data</v>
      </c>
      <c r="H22" s="162" t="str">
        <f>Data!I204</f>
        <v>No data</v>
      </c>
      <c r="I22" s="94">
        <f t="shared" si="0"/>
        <v>0</v>
      </c>
      <c r="J22" s="90" t="str">
        <f>Data!J204</f>
        <v>No data</v>
      </c>
      <c r="K22" s="94">
        <f t="shared" si="1"/>
        <v>0</v>
      </c>
      <c r="L22" s="90" t="str">
        <f>Data!K204</f>
        <v>No data</v>
      </c>
      <c r="M22" s="94">
        <f t="shared" si="2"/>
        <v>0</v>
      </c>
      <c r="N22" s="90" t="str">
        <f>Data!L204</f>
        <v>No data</v>
      </c>
      <c r="O22" s="94">
        <f t="shared" si="3"/>
        <v>0</v>
      </c>
      <c r="P22" s="163" t="str">
        <f>Data!M204</f>
        <v>No data</v>
      </c>
      <c r="Q22" s="44" t="str">
        <f>Data!O204</f>
        <v>No data</v>
      </c>
      <c r="R22" s="94">
        <f t="shared" si="4"/>
        <v>0</v>
      </c>
      <c r="S22" s="90" t="str">
        <f>Data!P204</f>
        <v>No data</v>
      </c>
      <c r="T22" s="178">
        <f t="shared" si="5"/>
        <v>0</v>
      </c>
      <c r="U22" s="137" t="str">
        <f>Data!Q204</f>
        <v>No data</v>
      </c>
      <c r="V22" s="94">
        <f t="shared" si="6"/>
        <v>0</v>
      </c>
      <c r="W22" s="90" t="str">
        <f>Data!R204</f>
        <v>No data</v>
      </c>
      <c r="X22" s="94">
        <f t="shared" si="7"/>
        <v>0</v>
      </c>
      <c r="Y22" s="163" t="str">
        <f>Data!S204</f>
        <v>No data</v>
      </c>
      <c r="Z22" s="95" t="str">
        <f>Data!U204</f>
        <v>No data</v>
      </c>
      <c r="AA22" s="96" t="str">
        <f>Data!V204</f>
        <v>No data</v>
      </c>
    </row>
    <row r="23" spans="2:27" s="16" customFormat="1" ht="21.75" customHeight="1" thickTop="1" thickBot="1" x14ac:dyDescent="0.4">
      <c r="B23" s="41" t="s">
        <v>66</v>
      </c>
      <c r="C23" s="41" t="s">
        <v>27</v>
      </c>
      <c r="D23" s="87">
        <v>2</v>
      </c>
      <c r="E23" s="41" t="s">
        <v>26</v>
      </c>
      <c r="F23" s="92" t="str">
        <f>Data!G205</f>
        <v>No data</v>
      </c>
      <c r="G23" s="100" t="str">
        <f>Data!H205</f>
        <v>No data</v>
      </c>
      <c r="H23" s="43" t="str">
        <f>Data!I205</f>
        <v>No data</v>
      </c>
      <c r="I23" s="93">
        <f t="shared" si="0"/>
        <v>0</v>
      </c>
      <c r="J23" s="91" t="str">
        <f>Data!J205</f>
        <v>No data</v>
      </c>
      <c r="K23" s="93">
        <f t="shared" si="1"/>
        <v>0</v>
      </c>
      <c r="L23" s="91" t="str">
        <f>Data!K205</f>
        <v>No data</v>
      </c>
      <c r="M23" s="93">
        <f t="shared" si="2"/>
        <v>0</v>
      </c>
      <c r="N23" s="91" t="str">
        <f>Data!L205</f>
        <v>No data</v>
      </c>
      <c r="O23" s="93">
        <f t="shared" si="3"/>
        <v>0</v>
      </c>
      <c r="P23" s="164" t="str">
        <f>Data!M205</f>
        <v>No data</v>
      </c>
      <c r="Q23" s="43" t="str">
        <f>Data!O205</f>
        <v>No data</v>
      </c>
      <c r="R23" s="93">
        <f t="shared" si="4"/>
        <v>0</v>
      </c>
      <c r="S23" s="91" t="str">
        <f>Data!P205</f>
        <v>No data</v>
      </c>
      <c r="T23" s="93">
        <f t="shared" si="5"/>
        <v>0</v>
      </c>
      <c r="U23" s="139" t="str">
        <f>Data!Q205</f>
        <v>No data</v>
      </c>
      <c r="V23" s="93">
        <f t="shared" si="6"/>
        <v>0</v>
      </c>
      <c r="W23" s="91" t="str">
        <f>Data!R205</f>
        <v>No data</v>
      </c>
      <c r="X23" s="93">
        <f t="shared" si="7"/>
        <v>0</v>
      </c>
      <c r="Y23" s="164" t="str">
        <f>Data!S205</f>
        <v>No data</v>
      </c>
      <c r="Z23" s="97" t="str">
        <f>Data!U205</f>
        <v>No data</v>
      </c>
      <c r="AA23" s="98" t="str">
        <f>Data!V205</f>
        <v>No data</v>
      </c>
    </row>
    <row r="24" spans="2:27" s="16" customFormat="1" ht="21.75" customHeight="1" thickTop="1" thickBot="1" x14ac:dyDescent="0.4">
      <c r="B24" s="42" t="s">
        <v>67</v>
      </c>
      <c r="C24" s="42" t="s">
        <v>27</v>
      </c>
      <c r="D24" s="88">
        <v>2</v>
      </c>
      <c r="E24" s="42" t="s">
        <v>26</v>
      </c>
      <c r="F24" s="89" t="str">
        <f>Data!G180</f>
        <v>No data</v>
      </c>
      <c r="G24" s="99" t="str">
        <f>Data!H180</f>
        <v>No data</v>
      </c>
      <c r="H24" s="44" t="str">
        <f>Data!I180</f>
        <v>No data</v>
      </c>
      <c r="I24" s="94">
        <f t="shared" si="0"/>
        <v>0</v>
      </c>
      <c r="J24" s="90" t="str">
        <f>Data!J180</f>
        <v>No data</v>
      </c>
      <c r="K24" s="94">
        <f t="shared" si="1"/>
        <v>0</v>
      </c>
      <c r="L24" s="90" t="str">
        <f>Data!K180</f>
        <v>No data</v>
      </c>
      <c r="M24" s="94">
        <f t="shared" si="2"/>
        <v>0</v>
      </c>
      <c r="N24" s="90" t="str">
        <f>Data!L180</f>
        <v>No data</v>
      </c>
      <c r="O24" s="94">
        <f t="shared" si="3"/>
        <v>0</v>
      </c>
      <c r="P24" s="163" t="str">
        <f>Data!M180</f>
        <v>No data</v>
      </c>
      <c r="Q24" s="44" t="str">
        <f>Data!O180</f>
        <v>No data</v>
      </c>
      <c r="R24" s="94">
        <f t="shared" si="4"/>
        <v>0</v>
      </c>
      <c r="S24" s="90" t="str">
        <f>Data!P180</f>
        <v>No data</v>
      </c>
      <c r="T24" s="94">
        <f t="shared" si="5"/>
        <v>0</v>
      </c>
      <c r="U24" s="137" t="str">
        <f>Data!Q180</f>
        <v>No data</v>
      </c>
      <c r="V24" s="94">
        <f t="shared" si="6"/>
        <v>0</v>
      </c>
      <c r="W24" s="90" t="str">
        <f>Data!R180</f>
        <v>No data</v>
      </c>
      <c r="X24" s="94">
        <f t="shared" si="7"/>
        <v>0</v>
      </c>
      <c r="Y24" s="163" t="str">
        <f>Data!S180</f>
        <v>No data</v>
      </c>
      <c r="Z24" s="95" t="str">
        <f>Data!U180</f>
        <v>No data</v>
      </c>
      <c r="AA24" s="96" t="str">
        <f>Data!V180</f>
        <v>No data</v>
      </c>
    </row>
    <row r="25" spans="2:27" s="16" customFormat="1" ht="21.75" customHeight="1" thickTop="1" thickBot="1" x14ac:dyDescent="0.4">
      <c r="B25" s="39" t="s">
        <v>81</v>
      </c>
      <c r="C25" s="39" t="s">
        <v>27</v>
      </c>
      <c r="D25" s="85">
        <v>2</v>
      </c>
      <c r="E25" s="39" t="s">
        <v>26</v>
      </c>
      <c r="F25" s="92" t="str">
        <f>Data!G207</f>
        <v>No data</v>
      </c>
      <c r="G25" s="100" t="str">
        <f>Data!H207</f>
        <v>No data</v>
      </c>
      <c r="H25" s="43" t="str">
        <f>Data!I207</f>
        <v>No data</v>
      </c>
      <c r="I25" s="93">
        <f t="shared" si="0"/>
        <v>0</v>
      </c>
      <c r="J25" s="91" t="str">
        <f>Data!J207</f>
        <v>No data</v>
      </c>
      <c r="K25" s="93">
        <f t="shared" si="1"/>
        <v>0</v>
      </c>
      <c r="L25" s="91" t="str">
        <f>Data!K207</f>
        <v>No data</v>
      </c>
      <c r="M25" s="93">
        <f t="shared" si="2"/>
        <v>0</v>
      </c>
      <c r="N25" s="91" t="str">
        <f>Data!L207</f>
        <v>No data</v>
      </c>
      <c r="O25" s="93">
        <f t="shared" si="3"/>
        <v>0</v>
      </c>
      <c r="P25" s="164" t="str">
        <f>Data!M207</f>
        <v>No data</v>
      </c>
      <c r="Q25" s="43" t="str">
        <f>Data!O207</f>
        <v>No data</v>
      </c>
      <c r="R25" s="93">
        <f t="shared" si="4"/>
        <v>0</v>
      </c>
      <c r="S25" s="91" t="str">
        <f>Data!P207</f>
        <v>No data</v>
      </c>
      <c r="T25" s="93">
        <f t="shared" si="5"/>
        <v>0</v>
      </c>
      <c r="U25" s="139" t="str">
        <f>Data!Q207</f>
        <v>No data</v>
      </c>
      <c r="V25" s="93">
        <f t="shared" si="6"/>
        <v>0</v>
      </c>
      <c r="W25" s="91" t="str">
        <f>Data!R207</f>
        <v>No data</v>
      </c>
      <c r="X25" s="93">
        <f t="shared" si="7"/>
        <v>0</v>
      </c>
      <c r="Y25" s="164" t="str">
        <f>Data!S207</f>
        <v>No data</v>
      </c>
      <c r="Z25" s="97" t="str">
        <f>Data!U207</f>
        <v>No data</v>
      </c>
      <c r="AA25" s="98" t="str">
        <f>Data!V207</f>
        <v>No data</v>
      </c>
    </row>
    <row r="26" spans="2:27" ht="20.25" customHeight="1" thickTop="1" thickBot="1" x14ac:dyDescent="0.4">
      <c r="B26" s="42" t="s">
        <v>68</v>
      </c>
      <c r="C26" s="42" t="s">
        <v>27</v>
      </c>
      <c r="D26" s="88">
        <v>2</v>
      </c>
      <c r="E26" s="42" t="s">
        <v>26</v>
      </c>
      <c r="F26" s="89" t="str">
        <f>Data!G208</f>
        <v>No data</v>
      </c>
      <c r="G26" s="99" t="str">
        <f>Data!H208</f>
        <v>No data</v>
      </c>
      <c r="H26" s="44" t="str">
        <f>Data!I208</f>
        <v>No data</v>
      </c>
      <c r="I26" s="94">
        <f t="shared" si="0"/>
        <v>0</v>
      </c>
      <c r="J26" s="90" t="str">
        <f>Data!J208</f>
        <v>No data</v>
      </c>
      <c r="K26" s="94">
        <f t="shared" si="1"/>
        <v>0</v>
      </c>
      <c r="L26" s="90" t="str">
        <f>Data!K208</f>
        <v>No data</v>
      </c>
      <c r="M26" s="94">
        <f t="shared" si="2"/>
        <v>0</v>
      </c>
      <c r="N26" s="90" t="str">
        <f>Data!L208</f>
        <v>No data</v>
      </c>
      <c r="O26" s="94">
        <f t="shared" si="3"/>
        <v>0</v>
      </c>
      <c r="P26" s="163" t="str">
        <f>Data!M208</f>
        <v>No data</v>
      </c>
      <c r="Q26" s="44" t="str">
        <f>Data!O208</f>
        <v>No data</v>
      </c>
      <c r="R26" s="94">
        <f t="shared" si="4"/>
        <v>0</v>
      </c>
      <c r="S26" s="90" t="str">
        <f>Data!P208</f>
        <v>No data</v>
      </c>
      <c r="T26" s="94">
        <f t="shared" si="5"/>
        <v>0</v>
      </c>
      <c r="U26" s="140" t="str">
        <f>Data!Q208</f>
        <v>No data</v>
      </c>
      <c r="V26" s="94">
        <f t="shared" si="6"/>
        <v>0</v>
      </c>
      <c r="W26" s="90" t="str">
        <f>Data!R208</f>
        <v>No data</v>
      </c>
      <c r="X26" s="94">
        <f t="shared" si="7"/>
        <v>0</v>
      </c>
      <c r="Y26" s="163" t="str">
        <f>Data!S208</f>
        <v>No data</v>
      </c>
      <c r="Z26" s="95" t="str">
        <f>Data!U208</f>
        <v>No data</v>
      </c>
      <c r="AA26" s="96" t="str">
        <f>Data!V208</f>
        <v>No data</v>
      </c>
    </row>
    <row r="27" spans="2:27" ht="15" thickTop="1" x14ac:dyDescent="0.35">
      <c r="B27" s="24"/>
      <c r="C27" s="24"/>
      <c r="D27" s="24"/>
      <c r="E27" s="24"/>
      <c r="F27" s="23"/>
      <c r="G27" s="23"/>
      <c r="H27" s="169"/>
      <c r="I27" s="23"/>
      <c r="J27" s="169"/>
      <c r="K27" s="23"/>
      <c r="L27" s="169"/>
      <c r="M27" s="23"/>
      <c r="N27" s="169"/>
      <c r="O27" s="23"/>
      <c r="P27" s="23"/>
      <c r="Q27" s="169"/>
      <c r="R27" s="23"/>
      <c r="S27" s="169"/>
      <c r="T27" s="23"/>
      <c r="U27" s="169"/>
      <c r="V27" s="23"/>
      <c r="W27" s="169"/>
      <c r="X27" s="23"/>
      <c r="Y27" s="23"/>
      <c r="Z27" s="23"/>
      <c r="AA27" s="23"/>
    </row>
    <row r="28" spans="2:27" ht="15" thickBot="1" x14ac:dyDescent="0.4">
      <c r="B28" s="24"/>
      <c r="C28" s="24"/>
      <c r="D28" s="24"/>
      <c r="E28" s="24"/>
      <c r="F28" s="23"/>
      <c r="G28" s="23"/>
      <c r="H28" s="169"/>
      <c r="I28" s="23"/>
      <c r="J28" s="169"/>
      <c r="K28" s="23"/>
      <c r="L28" s="169"/>
      <c r="M28" s="23"/>
      <c r="N28" s="169"/>
      <c r="O28" s="23"/>
      <c r="P28" s="23"/>
      <c r="Q28" s="169"/>
      <c r="R28" s="23"/>
      <c r="S28" s="169"/>
      <c r="T28" s="23"/>
      <c r="U28" s="169"/>
      <c r="V28" s="23"/>
      <c r="W28" s="169"/>
      <c r="X28" s="23"/>
      <c r="Y28" s="23"/>
      <c r="Z28" s="23"/>
      <c r="AA28" s="23"/>
    </row>
    <row r="29" spans="2:27" ht="15" x14ac:dyDescent="0.25">
      <c r="B29" s="477" t="s">
        <v>115</v>
      </c>
      <c r="C29" s="512" t="s">
        <v>116</v>
      </c>
      <c r="D29" s="513"/>
      <c r="E29" s="514"/>
      <c r="F29" s="478" t="s">
        <v>107</v>
      </c>
      <c r="G29" s="458"/>
      <c r="H29" s="479"/>
      <c r="I29" s="480"/>
      <c r="J29" s="483" t="s">
        <v>113</v>
      </c>
      <c r="K29" s="484"/>
      <c r="L29" s="467" t="s">
        <v>113</v>
      </c>
      <c r="M29" s="468"/>
      <c r="N29" s="471" t="s">
        <v>113</v>
      </c>
      <c r="O29" s="472"/>
      <c r="P29" s="188"/>
      <c r="Q29" s="479"/>
      <c r="R29" s="480"/>
      <c r="S29" s="483" t="s">
        <v>113</v>
      </c>
      <c r="T29" s="484"/>
      <c r="U29" s="467" t="s">
        <v>113</v>
      </c>
      <c r="V29" s="468"/>
      <c r="W29" s="471" t="s">
        <v>113</v>
      </c>
      <c r="X29" s="472"/>
      <c r="Y29" s="181"/>
      <c r="Z29" s="457" t="s">
        <v>110</v>
      </c>
      <c r="AA29" s="458"/>
    </row>
    <row r="30" spans="2:27" ht="15" x14ac:dyDescent="0.25">
      <c r="B30" s="477"/>
      <c r="C30" s="515"/>
      <c r="D30" s="516"/>
      <c r="E30" s="517"/>
      <c r="F30" s="504" t="s">
        <v>108</v>
      </c>
      <c r="G30" s="505"/>
      <c r="H30" s="481"/>
      <c r="I30" s="482"/>
      <c r="J30" s="485"/>
      <c r="K30" s="486"/>
      <c r="L30" s="469"/>
      <c r="M30" s="470"/>
      <c r="N30" s="473"/>
      <c r="O30" s="474"/>
      <c r="P30" s="189"/>
      <c r="Q30" s="481"/>
      <c r="R30" s="482"/>
      <c r="S30" s="485"/>
      <c r="T30" s="486"/>
      <c r="U30" s="469"/>
      <c r="V30" s="470"/>
      <c r="W30" s="473"/>
      <c r="X30" s="474"/>
      <c r="Y30" s="182"/>
      <c r="Z30" s="506" t="s">
        <v>111</v>
      </c>
      <c r="AA30" s="505"/>
    </row>
    <row r="31" spans="2:27" ht="15.75" thickBot="1" x14ac:dyDescent="0.3">
      <c r="B31" s="477"/>
      <c r="C31" s="518"/>
      <c r="D31" s="519"/>
      <c r="E31" s="520"/>
      <c r="F31" s="521" t="s">
        <v>109</v>
      </c>
      <c r="G31" s="511"/>
      <c r="H31" s="507"/>
      <c r="I31" s="508"/>
      <c r="J31" s="509" t="s">
        <v>114</v>
      </c>
      <c r="K31" s="508"/>
      <c r="L31" s="509" t="s">
        <v>114</v>
      </c>
      <c r="M31" s="508"/>
      <c r="N31" s="509" t="s">
        <v>114</v>
      </c>
      <c r="O31" s="508"/>
      <c r="P31" s="187"/>
      <c r="Q31" s="507"/>
      <c r="R31" s="508"/>
      <c r="S31" s="509" t="s">
        <v>114</v>
      </c>
      <c r="T31" s="508"/>
      <c r="U31" s="509" t="s">
        <v>114</v>
      </c>
      <c r="V31" s="508"/>
      <c r="W31" s="509" t="s">
        <v>114</v>
      </c>
      <c r="X31" s="508"/>
      <c r="Y31" s="165"/>
      <c r="Z31" s="510" t="s">
        <v>112</v>
      </c>
      <c r="AA31" s="511"/>
    </row>
    <row r="32" spans="2:27" ht="14.45" x14ac:dyDescent="0.35">
      <c r="B32" s="25"/>
      <c r="C32" s="25"/>
      <c r="D32" s="25"/>
      <c r="E32" s="25"/>
      <c r="F32" s="26"/>
      <c r="G32" s="26"/>
      <c r="H32" s="170"/>
      <c r="I32" s="26"/>
      <c r="J32" s="170"/>
      <c r="K32" s="26"/>
      <c r="L32" s="170"/>
      <c r="M32" s="26"/>
      <c r="N32" s="170"/>
      <c r="O32" s="26"/>
      <c r="P32" s="26"/>
      <c r="Q32" s="170"/>
      <c r="R32" s="26"/>
      <c r="S32" s="170"/>
      <c r="T32" s="26"/>
      <c r="U32" s="170"/>
      <c r="V32" s="26"/>
      <c r="W32" s="170"/>
      <c r="X32" s="26"/>
      <c r="Y32" s="26"/>
      <c r="Z32" s="26"/>
      <c r="AA32" s="27"/>
    </row>
    <row r="33" spans="2:27" ht="14.45" x14ac:dyDescent="0.35">
      <c r="B33" s="23"/>
      <c r="C33" s="23"/>
      <c r="D33" s="23"/>
      <c r="E33" s="23"/>
      <c r="F33" s="28">
        <v>10</v>
      </c>
      <c r="G33" s="28">
        <v>10</v>
      </c>
      <c r="H33" s="171">
        <v>10</v>
      </c>
      <c r="I33" s="28"/>
      <c r="J33" s="171">
        <v>10</v>
      </c>
      <c r="K33" s="28">
        <v>10</v>
      </c>
      <c r="L33" s="171">
        <v>10</v>
      </c>
      <c r="M33" s="28"/>
      <c r="N33" s="171"/>
      <c r="O33" s="28"/>
      <c r="P33" s="28"/>
      <c r="Q33" s="171"/>
      <c r="R33" s="28"/>
      <c r="S33" s="171"/>
      <c r="T33" s="28"/>
      <c r="U33" s="171"/>
      <c r="V33" s="28"/>
      <c r="W33" s="171"/>
      <c r="X33" s="28"/>
      <c r="Y33" s="28"/>
      <c r="Z33" s="28"/>
      <c r="AA33" s="23"/>
    </row>
    <row r="34" spans="2:27" ht="14.45" x14ac:dyDescent="0.35">
      <c r="B34" s="24" t="s">
        <v>19</v>
      </c>
      <c r="C34" s="24"/>
      <c r="D34" s="24"/>
      <c r="E34" s="24"/>
      <c r="F34" s="29"/>
      <c r="G34" s="23"/>
      <c r="H34" s="169"/>
      <c r="I34" s="23"/>
      <c r="J34" s="169"/>
      <c r="K34" s="23"/>
      <c r="L34" s="169"/>
      <c r="M34" s="23"/>
      <c r="N34" s="169"/>
      <c r="O34" s="23"/>
      <c r="P34" s="23"/>
      <c r="Q34" s="169"/>
      <c r="R34" s="23"/>
      <c r="S34" s="169"/>
      <c r="T34" s="23"/>
      <c r="U34" s="169"/>
      <c r="V34" s="23"/>
      <c r="W34" s="169"/>
      <c r="X34" s="23"/>
      <c r="Y34" s="23"/>
      <c r="Z34" s="23"/>
      <c r="AA34" s="23"/>
    </row>
    <row r="35" spans="2:27" ht="15" x14ac:dyDescent="0.25">
      <c r="B35" s="30" t="s">
        <v>20</v>
      </c>
      <c r="C35" s="30"/>
      <c r="D35" s="30"/>
      <c r="E35" s="30"/>
      <c r="F35" s="23"/>
      <c r="G35" s="23"/>
      <c r="H35" s="169"/>
      <c r="I35" s="23"/>
      <c r="J35" s="169"/>
      <c r="K35" s="23"/>
      <c r="L35" s="169"/>
      <c r="M35" s="23"/>
      <c r="N35" s="169"/>
      <c r="O35" s="23"/>
      <c r="P35" s="23"/>
      <c r="Q35" s="169"/>
      <c r="R35" s="23"/>
      <c r="S35" s="169"/>
      <c r="T35" s="23"/>
      <c r="U35" s="169"/>
      <c r="V35" s="23"/>
      <c r="W35" s="169"/>
      <c r="X35" s="23"/>
      <c r="Y35" s="23"/>
      <c r="Z35" s="23"/>
      <c r="AA35" s="23"/>
    </row>
    <row r="36" spans="2:27" ht="15" x14ac:dyDescent="0.25">
      <c r="B36" s="31"/>
      <c r="C36" s="31"/>
      <c r="D36" s="31"/>
      <c r="E36" s="31"/>
      <c r="F36" s="23"/>
      <c r="G36" s="23"/>
      <c r="H36" s="169"/>
      <c r="I36" s="23"/>
      <c r="J36" s="169"/>
      <c r="K36" s="23"/>
      <c r="L36" s="169"/>
      <c r="M36" s="23"/>
      <c r="N36" s="169"/>
      <c r="O36" s="23"/>
      <c r="P36" s="23"/>
      <c r="Q36" s="169"/>
      <c r="R36" s="23"/>
      <c r="S36" s="169"/>
      <c r="T36" s="23"/>
      <c r="U36" s="169"/>
      <c r="V36" s="23"/>
      <c r="W36" s="169"/>
      <c r="X36" s="23"/>
      <c r="Y36" s="23"/>
      <c r="Z36" s="23"/>
      <c r="AA36" s="23"/>
    </row>
    <row r="37" spans="2:27" ht="15" x14ac:dyDescent="0.25"/>
    <row r="38" spans="2:27" ht="15" x14ac:dyDescent="0.25"/>
    <row r="39" spans="2:27" ht="14.45" hidden="1" x14ac:dyDescent="0.35"/>
    <row r="40" spans="2:27" ht="14.45" hidden="1" x14ac:dyDescent="0.35"/>
    <row r="41" spans="2:27" ht="14.45" hidden="1" x14ac:dyDescent="0.35"/>
    <row r="42" spans="2:27" ht="14.45" hidden="1" x14ac:dyDescent="0.35"/>
    <row r="43" spans="2:27" ht="14.45" hidden="1" x14ac:dyDescent="0.35"/>
    <row r="44" spans="2:27" ht="14.45" hidden="1" x14ac:dyDescent="0.35"/>
    <row r="45" spans="2:27" ht="14.45" hidden="1" x14ac:dyDescent="0.35"/>
    <row r="46" spans="2:27" ht="14.45" hidden="1" x14ac:dyDescent="0.35"/>
    <row r="47" spans="2:27" ht="14.45" hidden="1" x14ac:dyDescent="0.35"/>
    <row r="48" spans="2:27" ht="14.45" hidden="1" x14ac:dyDescent="0.35"/>
    <row r="49" ht="14.45" hidden="1" x14ac:dyDescent="0.35"/>
    <row r="50" ht="14.45" hidden="1" x14ac:dyDescent="0.35"/>
    <row r="51" ht="14.45" hidden="1" x14ac:dyDescent="0.35"/>
    <row r="52" ht="14.45" hidden="1" x14ac:dyDescent="0.35"/>
    <row r="53" ht="14.45" hidden="1" x14ac:dyDescent="0.35"/>
    <row r="54" ht="14.45" hidden="1" x14ac:dyDescent="0.35"/>
    <row r="55" ht="14.45" hidden="1" x14ac:dyDescent="0.35"/>
    <row r="56" ht="14.45" hidden="1" x14ac:dyDescent="0.35"/>
    <row r="57" ht="14.45" hidden="1" x14ac:dyDescent="0.35"/>
    <row r="58" ht="14.45" hidden="1" x14ac:dyDescent="0.35"/>
    <row r="59" ht="14.45" hidden="1" x14ac:dyDescent="0.35"/>
    <row r="60" ht="14.45" hidden="1" x14ac:dyDescent="0.35"/>
    <row r="61" ht="14.45" hidden="1" x14ac:dyDescent="0.35"/>
    <row r="62" ht="14.45" hidden="1" x14ac:dyDescent="0.35"/>
    <row r="63" ht="14.45" hidden="1" x14ac:dyDescent="0.35"/>
  </sheetData>
  <mergeCells count="45">
    <mergeCell ref="Z29:AA29"/>
    <mergeCell ref="F30:G30"/>
    <mergeCell ref="Z30:AA30"/>
    <mergeCell ref="Q31:R31"/>
    <mergeCell ref="S31:T31"/>
    <mergeCell ref="U31:V31"/>
    <mergeCell ref="W31:X31"/>
    <mergeCell ref="Z31:AA31"/>
    <mergeCell ref="J31:K31"/>
    <mergeCell ref="L31:M31"/>
    <mergeCell ref="N31:O31"/>
    <mergeCell ref="U29:V30"/>
    <mergeCell ref="W29:X30"/>
    <mergeCell ref="W7:X7"/>
    <mergeCell ref="B29:B31"/>
    <mergeCell ref="C29:E31"/>
    <mergeCell ref="F29:G29"/>
    <mergeCell ref="H29:I30"/>
    <mergeCell ref="J29:K30"/>
    <mergeCell ref="L29:M30"/>
    <mergeCell ref="N29:O30"/>
    <mergeCell ref="Q29:R30"/>
    <mergeCell ref="S29:T30"/>
    <mergeCell ref="B5:B7"/>
    <mergeCell ref="C5:C7"/>
    <mergeCell ref="D5:D7"/>
    <mergeCell ref="E5:E7"/>
    <mergeCell ref="F31:G31"/>
    <mergeCell ref="H31:I31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6">
    <cfRule type="cellIs" dxfId="39" priority="2" operator="equal">
      <formula>0</formula>
    </cfRule>
    <cfRule type="containsText" dxfId="38" priority="10" operator="containsText" text="N/A">
      <formula>NOT(ISERROR(SEARCH("N/A",F8)))</formula>
    </cfRule>
    <cfRule type="cellIs" dxfId="37" priority="17" operator="lessThan">
      <formula>13</formula>
    </cfRule>
    <cfRule type="cellIs" dxfId="36" priority="18" operator="between">
      <formula>13</formula>
      <formula>18</formula>
    </cfRule>
    <cfRule type="cellIs" dxfId="35" priority="19" operator="greaterThan">
      <formula>18</formula>
    </cfRule>
    <cfRule type="cellIs" dxfId="34" priority="20" operator="greaterThan">
      <formula>18</formula>
    </cfRule>
  </conditionalFormatting>
  <conditionalFormatting sqref="K8:K26 T8:T26">
    <cfRule type="cellIs" dxfId="33" priority="16" operator="greaterThan">
      <formula>0.49</formula>
    </cfRule>
  </conditionalFormatting>
  <conditionalFormatting sqref="V8:V26 M8:M26">
    <cfRule type="cellIs" dxfId="32" priority="15" operator="greaterThan">
      <formula>0.49</formula>
    </cfRule>
  </conditionalFormatting>
  <conditionalFormatting sqref="O8:O26 X8:X26">
    <cfRule type="cellIs" dxfId="31" priority="14" operator="greaterThan">
      <formula>0.49</formula>
    </cfRule>
  </conditionalFormatting>
  <conditionalFormatting sqref="Z8:AA26">
    <cfRule type="cellIs" dxfId="30" priority="1" operator="equal">
      <formula>0</formula>
    </cfRule>
    <cfRule type="cellIs" dxfId="29" priority="11" operator="lessThan">
      <formula>0.1</formula>
    </cfRule>
    <cfRule type="cellIs" dxfId="28" priority="12" operator="between">
      <formula>0.1</formula>
      <formula>0.19</formula>
    </cfRule>
    <cfRule type="cellIs" dxfId="27" priority="13" operator="greaterThan">
      <formula>0.2</formula>
    </cfRule>
  </conditionalFormatting>
  <conditionalFormatting sqref="J8:J26">
    <cfRule type="expression" dxfId="26" priority="9">
      <formula>($J8/$P8*100)&gt;49.49</formula>
    </cfRule>
  </conditionalFormatting>
  <conditionalFormatting sqref="L8:L26">
    <cfRule type="expression" dxfId="25" priority="8">
      <formula>($L8/$P8*100)&gt;49.49</formula>
    </cfRule>
  </conditionalFormatting>
  <conditionalFormatting sqref="N8:N26">
    <cfRule type="expression" dxfId="24" priority="7">
      <formula>($N8/$P8*100)&gt;49.49</formula>
    </cfRule>
  </conditionalFormatting>
  <conditionalFormatting sqref="S8:S26">
    <cfRule type="expression" dxfId="23" priority="6">
      <formula>($S8/$Y8*100)&gt;49.49</formula>
    </cfRule>
  </conditionalFormatting>
  <conditionalFormatting sqref="U8:U26">
    <cfRule type="expression" dxfId="22" priority="5">
      <formula>($U8/$Y8*100)&gt;49.49</formula>
    </cfRule>
  </conditionalFormatting>
  <conditionalFormatting sqref="W8:W26">
    <cfRule type="expression" dxfId="21" priority="4">
      <formula>($W8/$Y8*100)&gt;49.49</formula>
    </cfRule>
  </conditionalFormatting>
  <conditionalFormatting sqref="L9">
    <cfRule type="expression" dxfId="20" priority="3">
      <formula>"$M$9=&gt;.499"</formula>
    </cfRule>
  </conditionalFormatting>
  <hyperlinks>
    <hyperlink ref="C29:E31" location="Sheet1!A1" display="For more information on rag ratings please click here"/>
    <hyperlink ref="B3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D63"/>
  <sheetViews>
    <sheetView showGridLines="0" zoomScaleNormal="100" workbookViewId="0">
      <selection activeCell="C63" sqref="C63"/>
    </sheetView>
  </sheetViews>
  <sheetFormatPr defaultColWidth="0" defaultRowHeight="0" customHeight="1" zeroHeight="1" x14ac:dyDescent="0.25"/>
  <cols>
    <col min="1" max="1" width="4" style="45" customWidth="1"/>
    <col min="2" max="2" width="39.85546875" style="45" customWidth="1"/>
    <col min="3" max="3" width="11.7109375" style="45" customWidth="1"/>
    <col min="4" max="4" width="7.7109375" style="45" customWidth="1"/>
    <col min="5" max="5" width="10" style="45" customWidth="1"/>
    <col min="6" max="7" width="12" style="45" customWidth="1"/>
    <col min="8" max="8" width="5.140625" style="172" customWidth="1"/>
    <col min="9" max="9" width="6.85546875" style="45" customWidth="1"/>
    <col min="10" max="10" width="5.140625" style="172" customWidth="1"/>
    <col min="11" max="11" width="6.85546875" style="45" customWidth="1"/>
    <col min="12" max="12" width="5.140625" style="172" customWidth="1"/>
    <col min="13" max="13" width="6.85546875" style="45" customWidth="1"/>
    <col min="14" max="14" width="5.140625" style="172" customWidth="1"/>
    <col min="15" max="15" width="6.85546875" style="45" customWidth="1"/>
    <col min="16" max="16" width="11.5703125" style="45" customWidth="1"/>
    <col min="17" max="17" width="5.140625" style="172" customWidth="1"/>
    <col min="18" max="18" width="6.85546875" style="45" customWidth="1"/>
    <col min="19" max="19" width="5.140625" style="172" customWidth="1"/>
    <col min="20" max="20" width="6.85546875" style="45" customWidth="1"/>
    <col min="21" max="21" width="5.140625" style="172" customWidth="1"/>
    <col min="22" max="22" width="6.85546875" style="45" customWidth="1"/>
    <col min="23" max="23" width="5.140625" style="172" customWidth="1"/>
    <col min="24" max="24" width="6.85546875" style="45" customWidth="1"/>
    <col min="25" max="25" width="11.5703125" style="45" customWidth="1"/>
    <col min="26" max="27" width="10.7109375" style="45" customWidth="1"/>
    <col min="28" max="28" width="9.140625" style="45" customWidth="1"/>
    <col min="29" max="30" width="0" style="45" hidden="1" customWidth="1"/>
    <col min="31" max="16384" width="9.140625" style="45" hidden="1"/>
  </cols>
  <sheetData>
    <row r="1" spans="1:28" ht="35.25" customHeight="1" x14ac:dyDescent="0.35">
      <c r="A1" s="18"/>
      <c r="B1" s="131" t="s">
        <v>130</v>
      </c>
      <c r="C1" s="113"/>
      <c r="D1" s="113"/>
      <c r="E1" s="113"/>
      <c r="F1" s="113"/>
      <c r="G1" s="113"/>
      <c r="H1" s="166"/>
      <c r="I1" s="113"/>
      <c r="J1" s="166"/>
      <c r="K1" s="113"/>
      <c r="L1" s="166"/>
      <c r="M1" s="113"/>
      <c r="N1" s="166"/>
      <c r="O1" s="113"/>
      <c r="P1" s="113"/>
      <c r="Q1" s="166"/>
      <c r="R1" s="113"/>
      <c r="S1" s="166"/>
      <c r="T1" s="113"/>
      <c r="U1" s="166"/>
      <c r="V1" s="113"/>
      <c r="W1" s="166"/>
      <c r="X1" s="113"/>
      <c r="Y1" s="113"/>
      <c r="Z1" s="113"/>
      <c r="AA1" s="113"/>
      <c r="AB1" s="113"/>
    </row>
    <row r="2" spans="1:28" s="56" customFormat="1" ht="5.0999999999999996" customHeight="1" x14ac:dyDescent="0.35">
      <c r="B2" s="173"/>
      <c r="C2" s="174"/>
      <c r="D2" s="174"/>
      <c r="E2" s="174"/>
      <c r="F2" s="174"/>
      <c r="G2" s="174"/>
      <c r="H2" s="175"/>
      <c r="I2" s="174"/>
      <c r="J2" s="175"/>
      <c r="K2" s="174"/>
      <c r="L2" s="175"/>
      <c r="M2" s="174"/>
      <c r="N2" s="175"/>
      <c r="O2" s="174"/>
      <c r="P2" s="174"/>
      <c r="Q2" s="175"/>
      <c r="R2" s="174"/>
      <c r="S2" s="175"/>
      <c r="T2" s="174"/>
      <c r="U2" s="175"/>
      <c r="V2" s="174"/>
      <c r="W2" s="175"/>
      <c r="X2" s="174"/>
      <c r="Y2" s="174"/>
      <c r="AB2" s="174"/>
    </row>
    <row r="3" spans="1:28" s="127" customFormat="1" ht="31.5" customHeight="1" x14ac:dyDescent="0.45">
      <c r="B3" s="176" t="s">
        <v>124</v>
      </c>
      <c r="C3" s="128"/>
      <c r="D3" s="128"/>
      <c r="E3" s="128"/>
      <c r="F3" s="128"/>
      <c r="H3" s="167"/>
      <c r="I3" s="128"/>
      <c r="J3" s="167"/>
      <c r="K3" s="128"/>
      <c r="L3" s="167"/>
      <c r="M3" s="129"/>
      <c r="N3" s="167"/>
      <c r="O3" s="129"/>
      <c r="P3" s="129"/>
      <c r="Q3" s="167"/>
      <c r="R3" s="129"/>
      <c r="S3" s="167"/>
      <c r="T3" s="129"/>
      <c r="U3" s="167"/>
      <c r="V3" s="129"/>
      <c r="W3" s="167"/>
      <c r="X3" s="129"/>
      <c r="Y3" s="129"/>
      <c r="Z3" s="128"/>
      <c r="AA3" s="130"/>
    </row>
    <row r="4" spans="1:28" ht="35.450000000000003" customHeight="1" thickBot="1" x14ac:dyDescent="0.6">
      <c r="B4" s="177" t="s">
        <v>187</v>
      </c>
      <c r="C4" s="21"/>
      <c r="D4" s="21"/>
      <c r="E4" s="21"/>
      <c r="F4" s="57"/>
      <c r="G4" s="21"/>
      <c r="H4" s="168"/>
      <c r="I4" s="21"/>
      <c r="J4" s="168"/>
      <c r="K4" s="21"/>
      <c r="L4" s="168"/>
      <c r="M4" s="22"/>
      <c r="N4" s="168"/>
      <c r="O4" s="22"/>
      <c r="P4" s="22"/>
      <c r="Q4" s="168"/>
      <c r="R4" s="22"/>
      <c r="S4" s="168"/>
      <c r="T4" s="22"/>
      <c r="U4" s="168"/>
      <c r="V4" s="22"/>
      <c r="W4" s="168"/>
      <c r="X4" s="22"/>
      <c r="Y4" s="22"/>
      <c r="Z4" s="21"/>
      <c r="AA4" s="23"/>
    </row>
    <row r="5" spans="1:28" ht="30.75" customHeight="1" thickTop="1" thickBot="1" x14ac:dyDescent="0.3">
      <c r="B5" s="487" t="s">
        <v>18</v>
      </c>
      <c r="C5" s="488" t="s">
        <v>22</v>
      </c>
      <c r="D5" s="488" t="s">
        <v>93</v>
      </c>
      <c r="E5" s="488" t="s">
        <v>23</v>
      </c>
      <c r="F5" s="492" t="s">
        <v>28</v>
      </c>
      <c r="G5" s="493"/>
      <c r="H5" s="492" t="s">
        <v>31</v>
      </c>
      <c r="I5" s="498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8"/>
      <c r="Z5" s="492" t="s">
        <v>4</v>
      </c>
      <c r="AA5" s="493"/>
    </row>
    <row r="6" spans="1:28" ht="44.1" customHeight="1" thickTop="1" thickBot="1" x14ac:dyDescent="0.3">
      <c r="B6" s="487"/>
      <c r="C6" s="489"/>
      <c r="D6" s="489"/>
      <c r="E6" s="489"/>
      <c r="F6" s="494" t="s">
        <v>29</v>
      </c>
      <c r="G6" s="496" t="s">
        <v>30</v>
      </c>
      <c r="H6" s="492" t="s">
        <v>36</v>
      </c>
      <c r="I6" s="498"/>
      <c r="J6" s="498"/>
      <c r="K6" s="498"/>
      <c r="L6" s="498"/>
      <c r="M6" s="498"/>
      <c r="N6" s="498"/>
      <c r="O6" s="498"/>
      <c r="P6" s="498"/>
      <c r="Q6" s="492" t="s">
        <v>35</v>
      </c>
      <c r="R6" s="498"/>
      <c r="S6" s="498"/>
      <c r="T6" s="498"/>
      <c r="U6" s="498"/>
      <c r="V6" s="498"/>
      <c r="W6" s="498"/>
      <c r="X6" s="498"/>
      <c r="Y6" s="498"/>
      <c r="Z6" s="494" t="s">
        <v>13</v>
      </c>
      <c r="AA6" s="496" t="s">
        <v>21</v>
      </c>
    </row>
    <row r="7" spans="1:28" ht="36" customHeight="1" thickTop="1" thickBot="1" x14ac:dyDescent="0.3">
      <c r="B7" s="487"/>
      <c r="C7" s="490"/>
      <c r="D7" s="490"/>
      <c r="E7" s="490"/>
      <c r="F7" s="495"/>
      <c r="G7" s="497"/>
      <c r="H7" s="499" t="s">
        <v>150</v>
      </c>
      <c r="I7" s="500"/>
      <c r="J7" s="476" t="s">
        <v>32</v>
      </c>
      <c r="K7" s="476"/>
      <c r="L7" s="476" t="s">
        <v>33</v>
      </c>
      <c r="M7" s="476"/>
      <c r="N7" s="475" t="s">
        <v>34</v>
      </c>
      <c r="O7" s="476"/>
      <c r="P7" s="186" t="s">
        <v>151</v>
      </c>
      <c r="Q7" s="499" t="s">
        <v>150</v>
      </c>
      <c r="R7" s="500"/>
      <c r="S7" s="476" t="s">
        <v>32</v>
      </c>
      <c r="T7" s="476"/>
      <c r="U7" s="476" t="s">
        <v>33</v>
      </c>
      <c r="V7" s="476"/>
      <c r="W7" s="475" t="s">
        <v>34</v>
      </c>
      <c r="X7" s="476"/>
      <c r="Y7" s="186" t="s">
        <v>151</v>
      </c>
      <c r="Z7" s="495"/>
      <c r="AA7" s="497"/>
    </row>
    <row r="8" spans="1:28" s="112" customFormat="1" ht="21.75" customHeight="1" thickTop="1" thickBot="1" x14ac:dyDescent="0.4">
      <c r="B8" s="34" t="s">
        <v>59</v>
      </c>
      <c r="C8" s="34" t="s">
        <v>24</v>
      </c>
      <c r="D8" s="80">
        <v>1</v>
      </c>
      <c r="E8" s="34" t="s">
        <v>25</v>
      </c>
      <c r="F8" s="89" t="str">
        <f>Data!G165</f>
        <v>No data</v>
      </c>
      <c r="G8" s="89" t="str">
        <f>Data!H165</f>
        <v>No data</v>
      </c>
      <c r="H8" s="44" t="str">
        <f>Data!I165</f>
        <v>No data</v>
      </c>
      <c r="I8" s="94">
        <f>IFERROR(H8/P8,0)</f>
        <v>0</v>
      </c>
      <c r="J8" s="90" t="str">
        <f>Data!J165</f>
        <v>No data</v>
      </c>
      <c r="K8" s="94">
        <f>IFERROR(J8/P8,0)</f>
        <v>0</v>
      </c>
      <c r="L8" s="90" t="str">
        <f>Data!K165</f>
        <v>No data</v>
      </c>
      <c r="M8" s="94">
        <f>IFERROR(L8/P8,0)</f>
        <v>0</v>
      </c>
      <c r="N8" s="90" t="str">
        <f>Data!L165</f>
        <v>No data</v>
      </c>
      <c r="O8" s="94">
        <f>IFERROR(N8/P8,0)</f>
        <v>0</v>
      </c>
      <c r="P8" s="163" t="str">
        <f>Data!M165</f>
        <v>No data</v>
      </c>
      <c r="Q8" s="44" t="str">
        <f>Data!O165</f>
        <v>No data</v>
      </c>
      <c r="R8" s="94">
        <f>IFERROR(Q8/Y8,0)</f>
        <v>0</v>
      </c>
      <c r="S8" s="90" t="str">
        <f>Data!P165</f>
        <v>No data</v>
      </c>
      <c r="T8" s="94">
        <f>IFERROR(S8/Y8,0)</f>
        <v>0</v>
      </c>
      <c r="U8" s="137" t="str">
        <f>Data!Q165</f>
        <v>No data</v>
      </c>
      <c r="V8" s="94">
        <f>IFERROR(U8/Y8,0)</f>
        <v>0</v>
      </c>
      <c r="W8" s="90" t="str">
        <f>Data!R165</f>
        <v>No data</v>
      </c>
      <c r="X8" s="94">
        <f>IFERROR(W8/Y8,0)</f>
        <v>0</v>
      </c>
      <c r="Y8" s="163" t="str">
        <f>Data!S165</f>
        <v>No data</v>
      </c>
      <c r="Z8" s="95" t="str">
        <f>Data!U165</f>
        <v>No data</v>
      </c>
      <c r="AA8" s="96" t="str">
        <f>Data!V165</f>
        <v>No data</v>
      </c>
    </row>
    <row r="9" spans="1:28" s="16" customFormat="1" ht="21.75" customHeight="1" thickTop="1" thickBot="1" x14ac:dyDescent="0.4">
      <c r="B9" s="35" t="s">
        <v>65</v>
      </c>
      <c r="C9" s="35" t="s">
        <v>24</v>
      </c>
      <c r="D9" s="81">
        <v>1</v>
      </c>
      <c r="E9" s="35" t="s">
        <v>26</v>
      </c>
      <c r="F9" s="92" t="str">
        <f>Data!G166</f>
        <v>No data</v>
      </c>
      <c r="G9" s="100" t="str">
        <f>Data!H166</f>
        <v>No data</v>
      </c>
      <c r="H9" s="161" t="str">
        <f>Data!I166</f>
        <v>No data</v>
      </c>
      <c r="I9" s="93">
        <f t="shared" ref="I9:I25" si="0">IFERROR(H9/P9,0)</f>
        <v>0</v>
      </c>
      <c r="J9" s="91" t="str">
        <f>Data!J166</f>
        <v>No data</v>
      </c>
      <c r="K9" s="93">
        <f t="shared" ref="K9:K25" si="1">IFERROR(J9/P9,0)</f>
        <v>0</v>
      </c>
      <c r="L9" s="91" t="str">
        <f>Data!K166</f>
        <v>No data</v>
      </c>
      <c r="M9" s="93">
        <f t="shared" ref="M9:M25" si="2">IFERROR(L9/P9,0)</f>
        <v>0</v>
      </c>
      <c r="N9" s="91" t="str">
        <f>Data!L166</f>
        <v>No data</v>
      </c>
      <c r="O9" s="93">
        <f t="shared" ref="O9:O25" si="3">IFERROR(N9/P9,0)</f>
        <v>0</v>
      </c>
      <c r="P9" s="164" t="str">
        <f>Data!M166</f>
        <v>No data</v>
      </c>
      <c r="Q9" s="43" t="str">
        <f>Data!O166</f>
        <v>No data</v>
      </c>
      <c r="R9" s="93">
        <f t="shared" ref="R9:R25" si="4">IFERROR(Q9/Y9,0)</f>
        <v>0</v>
      </c>
      <c r="S9" s="91" t="str">
        <f>Data!P166</f>
        <v>No data</v>
      </c>
      <c r="T9" s="93">
        <f t="shared" ref="T9:T25" si="5">IFERROR(S9/Y9,0)</f>
        <v>0</v>
      </c>
      <c r="U9" s="138" t="str">
        <f>Data!Q166</f>
        <v>No data</v>
      </c>
      <c r="V9" s="93">
        <f t="shared" ref="V9:V25" si="6">IFERROR(U9/Y9,0)</f>
        <v>0</v>
      </c>
      <c r="W9" s="91" t="str">
        <f>Data!R166</f>
        <v>No data</v>
      </c>
      <c r="X9" s="93">
        <f t="shared" ref="X9:X25" si="7">IFERROR(W9/Y9,0)</f>
        <v>0</v>
      </c>
      <c r="Y9" s="164" t="str">
        <f>Data!S166</f>
        <v>No data</v>
      </c>
      <c r="Z9" s="97" t="str">
        <f>Data!U166</f>
        <v>No data</v>
      </c>
      <c r="AA9" s="98" t="str">
        <f>Data!V166</f>
        <v>No data</v>
      </c>
    </row>
    <row r="10" spans="1:28" s="16" customFormat="1" ht="21.75" customHeight="1" thickTop="1" thickBot="1" x14ac:dyDescent="0.4">
      <c r="B10" s="36" t="s">
        <v>63</v>
      </c>
      <c r="C10" s="36" t="s">
        <v>24</v>
      </c>
      <c r="D10" s="82">
        <v>2</v>
      </c>
      <c r="E10" s="36" t="s">
        <v>25</v>
      </c>
      <c r="F10" s="89" t="str">
        <f>Data!G167</f>
        <v>No data</v>
      </c>
      <c r="G10" s="99" t="str">
        <f>Data!H167</f>
        <v>No data</v>
      </c>
      <c r="H10" s="162" t="str">
        <f>Data!I167</f>
        <v>No data</v>
      </c>
      <c r="I10" s="94">
        <f t="shared" si="0"/>
        <v>0</v>
      </c>
      <c r="J10" s="90" t="str">
        <f>Data!J167</f>
        <v>No data</v>
      </c>
      <c r="K10" s="94">
        <f t="shared" si="1"/>
        <v>0</v>
      </c>
      <c r="L10" s="90" t="str">
        <f>Data!K167</f>
        <v>No data</v>
      </c>
      <c r="M10" s="94">
        <f t="shared" si="2"/>
        <v>0</v>
      </c>
      <c r="N10" s="90" t="str">
        <f>Data!L167</f>
        <v>No data</v>
      </c>
      <c r="O10" s="94">
        <f t="shared" si="3"/>
        <v>0</v>
      </c>
      <c r="P10" s="163" t="str">
        <f>Data!M167</f>
        <v>No data</v>
      </c>
      <c r="Q10" s="44" t="str">
        <f>Data!O167</f>
        <v>No data</v>
      </c>
      <c r="R10" s="94">
        <f t="shared" si="4"/>
        <v>0</v>
      </c>
      <c r="S10" s="90" t="str">
        <f>Data!P167</f>
        <v>No data</v>
      </c>
      <c r="T10" s="94">
        <f t="shared" si="5"/>
        <v>0</v>
      </c>
      <c r="U10" s="137" t="str">
        <f>Data!Q167</f>
        <v>No data</v>
      </c>
      <c r="V10" s="94">
        <f t="shared" si="6"/>
        <v>0</v>
      </c>
      <c r="W10" s="90" t="str">
        <f>Data!R167</f>
        <v>No data</v>
      </c>
      <c r="X10" s="94">
        <f t="shared" si="7"/>
        <v>0</v>
      </c>
      <c r="Y10" s="163" t="str">
        <f>Data!S167</f>
        <v>No data</v>
      </c>
      <c r="Z10" s="95" t="str">
        <f>Data!U167</f>
        <v>No data</v>
      </c>
      <c r="AA10" s="96" t="str">
        <f>Data!V167</f>
        <v>No data</v>
      </c>
    </row>
    <row r="11" spans="1:28" s="16" customFormat="1" ht="21.75" customHeight="1" thickTop="1" thickBot="1" x14ac:dyDescent="0.4">
      <c r="B11" s="37" t="s">
        <v>61</v>
      </c>
      <c r="C11" s="37" t="s">
        <v>24</v>
      </c>
      <c r="D11" s="83">
        <v>2</v>
      </c>
      <c r="E11" s="37" t="s">
        <v>25</v>
      </c>
      <c r="F11" s="92" t="str">
        <f>Data!G168</f>
        <v>No data</v>
      </c>
      <c r="G11" s="100" t="str">
        <f>Data!H168</f>
        <v>No data</v>
      </c>
      <c r="H11" s="161" t="str">
        <f>Data!I168</f>
        <v>No data</v>
      </c>
      <c r="I11" s="93">
        <f t="shared" si="0"/>
        <v>0</v>
      </c>
      <c r="J11" s="91" t="str">
        <f>Data!J168</f>
        <v>No data</v>
      </c>
      <c r="K11" s="93">
        <f t="shared" si="1"/>
        <v>0</v>
      </c>
      <c r="L11" s="91" t="str">
        <f>Data!K168</f>
        <v>No data</v>
      </c>
      <c r="M11" s="93">
        <f t="shared" si="2"/>
        <v>0</v>
      </c>
      <c r="N11" s="91" t="str">
        <f>Data!L168</f>
        <v>No data</v>
      </c>
      <c r="O11" s="93">
        <f t="shared" si="3"/>
        <v>0</v>
      </c>
      <c r="P11" s="164" t="str">
        <f>Data!M168</f>
        <v>No data</v>
      </c>
      <c r="Q11" s="43" t="str">
        <f>Data!O168</f>
        <v>No data</v>
      </c>
      <c r="R11" s="93">
        <f t="shared" si="4"/>
        <v>0</v>
      </c>
      <c r="S11" s="91" t="str">
        <f>Data!P168</f>
        <v>No data</v>
      </c>
      <c r="T11" s="93">
        <f t="shared" si="5"/>
        <v>0</v>
      </c>
      <c r="U11" s="138" t="str">
        <f>Data!Q168</f>
        <v>No data</v>
      </c>
      <c r="V11" s="93">
        <f t="shared" si="6"/>
        <v>0</v>
      </c>
      <c r="W11" s="91" t="str">
        <f>Data!R168</f>
        <v>No data</v>
      </c>
      <c r="X11" s="93">
        <f t="shared" si="7"/>
        <v>0</v>
      </c>
      <c r="Y11" s="164" t="str">
        <f>Data!S168</f>
        <v>No data</v>
      </c>
      <c r="Z11" s="97" t="str">
        <f>Data!U168</f>
        <v>No data</v>
      </c>
      <c r="AA11" s="98" t="str">
        <f>Data!V168</f>
        <v>No data</v>
      </c>
    </row>
    <row r="12" spans="1:28" s="16" customFormat="1" ht="21.75" customHeight="1" thickTop="1" thickBot="1" x14ac:dyDescent="0.4">
      <c r="B12" s="34" t="s">
        <v>76</v>
      </c>
      <c r="C12" s="34" t="s">
        <v>24</v>
      </c>
      <c r="D12" s="80">
        <v>2</v>
      </c>
      <c r="E12" s="34" t="s">
        <v>25</v>
      </c>
      <c r="F12" s="89" t="str">
        <f>Data!G169</f>
        <v>No data</v>
      </c>
      <c r="G12" s="99" t="str">
        <f>Data!H169</f>
        <v>No data</v>
      </c>
      <c r="H12" s="162" t="str">
        <f>Data!I169</f>
        <v>No data</v>
      </c>
      <c r="I12" s="94">
        <f t="shared" si="0"/>
        <v>0</v>
      </c>
      <c r="J12" s="90" t="str">
        <f>Data!J169</f>
        <v>No data</v>
      </c>
      <c r="K12" s="94">
        <f t="shared" si="1"/>
        <v>0</v>
      </c>
      <c r="L12" s="90" t="str">
        <f>Data!K169</f>
        <v>No data</v>
      </c>
      <c r="M12" s="94">
        <f t="shared" si="2"/>
        <v>0</v>
      </c>
      <c r="N12" s="90" t="str">
        <f>Data!L169</f>
        <v>No data</v>
      </c>
      <c r="O12" s="94">
        <f t="shared" si="3"/>
        <v>0</v>
      </c>
      <c r="P12" s="163" t="str">
        <f>Data!M169</f>
        <v>No data</v>
      </c>
      <c r="Q12" s="44" t="str">
        <f>Data!O169</f>
        <v>No data</v>
      </c>
      <c r="R12" s="94">
        <f t="shared" si="4"/>
        <v>0</v>
      </c>
      <c r="S12" s="90" t="str">
        <f>Data!P169</f>
        <v>No data</v>
      </c>
      <c r="T12" s="94">
        <f t="shared" si="5"/>
        <v>0</v>
      </c>
      <c r="U12" s="137" t="str">
        <f>Data!Q169</f>
        <v>No data</v>
      </c>
      <c r="V12" s="94">
        <f t="shared" si="6"/>
        <v>0</v>
      </c>
      <c r="W12" s="90" t="str">
        <f>Data!R169</f>
        <v>No data</v>
      </c>
      <c r="X12" s="94">
        <f t="shared" si="7"/>
        <v>0</v>
      </c>
      <c r="Y12" s="163" t="str">
        <f>Data!S169</f>
        <v>No data</v>
      </c>
      <c r="Z12" s="95" t="str">
        <f>Data!U169</f>
        <v>No data</v>
      </c>
      <c r="AA12" s="96" t="str">
        <f>Data!V169</f>
        <v>No data</v>
      </c>
    </row>
    <row r="13" spans="1:28" s="16" customFormat="1" ht="21.75" customHeight="1" thickTop="1" thickBot="1" x14ac:dyDescent="0.4">
      <c r="B13" s="35" t="s">
        <v>64</v>
      </c>
      <c r="C13" s="35" t="s">
        <v>24</v>
      </c>
      <c r="D13" s="81">
        <v>2</v>
      </c>
      <c r="E13" s="35" t="s">
        <v>25</v>
      </c>
      <c r="F13" s="92" t="str">
        <f>Data!G170</f>
        <v>No data</v>
      </c>
      <c r="G13" s="100" t="str">
        <f>Data!H170</f>
        <v>No data</v>
      </c>
      <c r="H13" s="161" t="str">
        <f>Data!I170</f>
        <v>No data</v>
      </c>
      <c r="I13" s="93">
        <f t="shared" si="0"/>
        <v>0</v>
      </c>
      <c r="J13" s="91" t="str">
        <f>Data!J170</f>
        <v>No data</v>
      </c>
      <c r="K13" s="93">
        <f t="shared" si="1"/>
        <v>0</v>
      </c>
      <c r="L13" s="91" t="str">
        <f>Data!K170</f>
        <v>No data</v>
      </c>
      <c r="M13" s="93">
        <f t="shared" si="2"/>
        <v>0</v>
      </c>
      <c r="N13" s="91" t="str">
        <f>Data!L170</f>
        <v>No data</v>
      </c>
      <c r="O13" s="93">
        <f t="shared" si="3"/>
        <v>0</v>
      </c>
      <c r="P13" s="164" t="str">
        <f>Data!M170</f>
        <v>No data</v>
      </c>
      <c r="Q13" s="43" t="str">
        <f>Data!O170</f>
        <v>No data</v>
      </c>
      <c r="R13" s="93">
        <f t="shared" si="4"/>
        <v>0</v>
      </c>
      <c r="S13" s="91" t="str">
        <f>Data!P170</f>
        <v>No data</v>
      </c>
      <c r="T13" s="93">
        <f t="shared" si="5"/>
        <v>0</v>
      </c>
      <c r="U13" s="138" t="str">
        <f>Data!Q170</f>
        <v>No data</v>
      </c>
      <c r="V13" s="93">
        <f t="shared" si="6"/>
        <v>0</v>
      </c>
      <c r="W13" s="91" t="str">
        <f>Data!R170</f>
        <v>No data</v>
      </c>
      <c r="X13" s="93">
        <f t="shared" si="7"/>
        <v>0</v>
      </c>
      <c r="Y13" s="164" t="str">
        <f>Data!S170</f>
        <v>No data</v>
      </c>
      <c r="Z13" s="97" t="str">
        <f>Data!U170</f>
        <v>No data</v>
      </c>
      <c r="AA13" s="98" t="str">
        <f>Data!V170</f>
        <v>No data</v>
      </c>
    </row>
    <row r="14" spans="1:28" s="16" customFormat="1" ht="21.75" customHeight="1" thickTop="1" thickBot="1" x14ac:dyDescent="0.4">
      <c r="B14" s="38" t="s">
        <v>71</v>
      </c>
      <c r="C14" s="38" t="s">
        <v>24</v>
      </c>
      <c r="D14" s="84">
        <v>2</v>
      </c>
      <c r="E14" s="38" t="s">
        <v>25</v>
      </c>
      <c r="F14" s="89" t="str">
        <f>Data!G171</f>
        <v>No data</v>
      </c>
      <c r="G14" s="99" t="str">
        <f>Data!H171</f>
        <v>No data</v>
      </c>
      <c r="H14" s="162" t="str">
        <f>Data!I171</f>
        <v>No data</v>
      </c>
      <c r="I14" s="94">
        <f t="shared" si="0"/>
        <v>0</v>
      </c>
      <c r="J14" s="90" t="str">
        <f>Data!J171</f>
        <v>No data</v>
      </c>
      <c r="K14" s="94">
        <f t="shared" si="1"/>
        <v>0</v>
      </c>
      <c r="L14" s="90" t="str">
        <f>Data!K171</f>
        <v>No data</v>
      </c>
      <c r="M14" s="94">
        <f t="shared" si="2"/>
        <v>0</v>
      </c>
      <c r="N14" s="90" t="str">
        <f>Data!L171</f>
        <v>No data</v>
      </c>
      <c r="O14" s="94">
        <f t="shared" si="3"/>
        <v>0</v>
      </c>
      <c r="P14" s="163" t="str">
        <f>Data!M171</f>
        <v>No data</v>
      </c>
      <c r="Q14" s="44" t="str">
        <f>Data!O171</f>
        <v>No data</v>
      </c>
      <c r="R14" s="94">
        <f t="shared" si="4"/>
        <v>0</v>
      </c>
      <c r="S14" s="90" t="str">
        <f>Data!P171</f>
        <v>No data</v>
      </c>
      <c r="T14" s="94">
        <f t="shared" si="5"/>
        <v>0</v>
      </c>
      <c r="U14" s="137" t="str">
        <f>Data!Q171</f>
        <v>No data</v>
      </c>
      <c r="V14" s="94">
        <f t="shared" si="6"/>
        <v>0</v>
      </c>
      <c r="W14" s="90" t="str">
        <f>Data!R171</f>
        <v>No data</v>
      </c>
      <c r="X14" s="94">
        <f t="shared" si="7"/>
        <v>0</v>
      </c>
      <c r="Y14" s="163" t="str">
        <f>Data!S171</f>
        <v>No data</v>
      </c>
      <c r="Z14" s="95" t="str">
        <f>Data!U171</f>
        <v>No data</v>
      </c>
      <c r="AA14" s="96" t="str">
        <f>Data!V171</f>
        <v>No data</v>
      </c>
    </row>
    <row r="15" spans="1:28" s="16" customFormat="1" ht="21.75" customHeight="1" thickTop="1" thickBot="1" x14ac:dyDescent="0.4">
      <c r="B15" s="37" t="s">
        <v>77</v>
      </c>
      <c r="C15" s="37" t="s">
        <v>24</v>
      </c>
      <c r="D15" s="83">
        <v>2</v>
      </c>
      <c r="E15" s="37" t="s">
        <v>25</v>
      </c>
      <c r="F15" s="92" t="str">
        <f>Data!G172</f>
        <v>No data</v>
      </c>
      <c r="G15" s="100" t="str">
        <f>Data!H172</f>
        <v>No data</v>
      </c>
      <c r="H15" s="161" t="str">
        <f>Data!I172</f>
        <v>No data</v>
      </c>
      <c r="I15" s="93">
        <f t="shared" si="0"/>
        <v>0</v>
      </c>
      <c r="J15" s="91" t="str">
        <f>Data!J172</f>
        <v>No data</v>
      </c>
      <c r="K15" s="93">
        <f t="shared" si="1"/>
        <v>0</v>
      </c>
      <c r="L15" s="91" t="str">
        <f>Data!K172</f>
        <v>No data</v>
      </c>
      <c r="M15" s="93">
        <f t="shared" si="2"/>
        <v>0</v>
      </c>
      <c r="N15" s="91" t="str">
        <f>Data!L172</f>
        <v>No data</v>
      </c>
      <c r="O15" s="93">
        <f t="shared" si="3"/>
        <v>0</v>
      </c>
      <c r="P15" s="164" t="str">
        <f>Data!M172</f>
        <v>No data</v>
      </c>
      <c r="Q15" s="43" t="str">
        <f>Data!O172</f>
        <v>No data</v>
      </c>
      <c r="R15" s="93">
        <f t="shared" si="4"/>
        <v>0</v>
      </c>
      <c r="S15" s="91" t="str">
        <f>Data!P172</f>
        <v>No data</v>
      </c>
      <c r="T15" s="93">
        <f t="shared" si="5"/>
        <v>0</v>
      </c>
      <c r="U15" s="138" t="str">
        <f>Data!Q172</f>
        <v>No data</v>
      </c>
      <c r="V15" s="93">
        <f t="shared" si="6"/>
        <v>0</v>
      </c>
      <c r="W15" s="91" t="str">
        <f>Data!R172</f>
        <v>No data</v>
      </c>
      <c r="X15" s="93">
        <f t="shared" si="7"/>
        <v>0</v>
      </c>
      <c r="Y15" s="164" t="str">
        <f>Data!S172</f>
        <v>No data</v>
      </c>
      <c r="Z15" s="97" t="str">
        <f>Data!U172</f>
        <v>No data</v>
      </c>
      <c r="AA15" s="98" t="str">
        <f>Data!V172</f>
        <v>No data</v>
      </c>
    </row>
    <row r="16" spans="1:28" s="16" customFormat="1" ht="21.75" customHeight="1" thickTop="1" thickBot="1" x14ac:dyDescent="0.4">
      <c r="B16" s="34" t="s">
        <v>78</v>
      </c>
      <c r="C16" s="34" t="s">
        <v>24</v>
      </c>
      <c r="D16" s="80">
        <v>2</v>
      </c>
      <c r="E16" s="34" t="s">
        <v>25</v>
      </c>
      <c r="F16" s="89" t="str">
        <f>Data!G173</f>
        <v>No data</v>
      </c>
      <c r="G16" s="99" t="str">
        <f>Data!H173</f>
        <v>No data</v>
      </c>
      <c r="H16" s="162" t="str">
        <f>Data!I173</f>
        <v>No data</v>
      </c>
      <c r="I16" s="94">
        <f t="shared" si="0"/>
        <v>0</v>
      </c>
      <c r="J16" s="90" t="str">
        <f>Data!J173</f>
        <v>No data</v>
      </c>
      <c r="K16" s="94">
        <f t="shared" si="1"/>
        <v>0</v>
      </c>
      <c r="L16" s="90" t="str">
        <f>Data!K173</f>
        <v>No data</v>
      </c>
      <c r="M16" s="94">
        <f t="shared" si="2"/>
        <v>0</v>
      </c>
      <c r="N16" s="90" t="str">
        <f>Data!L173</f>
        <v>No data</v>
      </c>
      <c r="O16" s="94">
        <f t="shared" si="3"/>
        <v>0</v>
      </c>
      <c r="P16" s="163" t="str">
        <f>Data!M173</f>
        <v>No data</v>
      </c>
      <c r="Q16" s="44" t="str">
        <f>Data!O173</f>
        <v>No data</v>
      </c>
      <c r="R16" s="94">
        <f t="shared" si="4"/>
        <v>0</v>
      </c>
      <c r="S16" s="90" t="str">
        <f>Data!P173</f>
        <v>No data</v>
      </c>
      <c r="T16" s="94">
        <f t="shared" si="5"/>
        <v>0</v>
      </c>
      <c r="U16" s="137" t="str">
        <f>Data!Q173</f>
        <v>No data</v>
      </c>
      <c r="V16" s="94">
        <f t="shared" si="6"/>
        <v>0</v>
      </c>
      <c r="W16" s="90" t="str">
        <f>Data!R173</f>
        <v>No data</v>
      </c>
      <c r="X16" s="94">
        <f t="shared" si="7"/>
        <v>0</v>
      </c>
      <c r="Y16" s="163" t="str">
        <f>Data!S173</f>
        <v>No data</v>
      </c>
      <c r="Z16" s="95" t="str">
        <f>Data!U173</f>
        <v>No data</v>
      </c>
      <c r="AA16" s="96" t="str">
        <f>Data!V173</f>
        <v>No data</v>
      </c>
    </row>
    <row r="17" spans="2:27" s="16" customFormat="1" ht="21.75" customHeight="1" thickTop="1" thickBot="1" x14ac:dyDescent="0.4">
      <c r="B17" s="37" t="s">
        <v>60</v>
      </c>
      <c r="C17" s="37" t="s">
        <v>24</v>
      </c>
      <c r="D17" s="83">
        <v>2</v>
      </c>
      <c r="E17" s="83" t="s">
        <v>25</v>
      </c>
      <c r="F17" s="92" t="str">
        <f>Data!G174</f>
        <v>No data</v>
      </c>
      <c r="G17" s="100" t="str">
        <f>Data!H174</f>
        <v>No data</v>
      </c>
      <c r="H17" s="161" t="str">
        <f>Data!I174</f>
        <v>No data</v>
      </c>
      <c r="I17" s="93">
        <f t="shared" si="0"/>
        <v>0</v>
      </c>
      <c r="J17" s="91" t="str">
        <f>Data!J174</f>
        <v>No data</v>
      </c>
      <c r="K17" s="93">
        <f t="shared" si="1"/>
        <v>0</v>
      </c>
      <c r="L17" s="91" t="str">
        <f>Data!K174</f>
        <v>No data</v>
      </c>
      <c r="M17" s="93">
        <f t="shared" si="2"/>
        <v>0</v>
      </c>
      <c r="N17" s="91" t="str">
        <f>Data!L174</f>
        <v>No data</v>
      </c>
      <c r="O17" s="93">
        <f t="shared" si="3"/>
        <v>0</v>
      </c>
      <c r="P17" s="164" t="str">
        <f>Data!M174</f>
        <v>No data</v>
      </c>
      <c r="Q17" s="43" t="str">
        <f>Data!O174</f>
        <v>No data</v>
      </c>
      <c r="R17" s="93">
        <f t="shared" si="4"/>
        <v>0</v>
      </c>
      <c r="S17" s="91" t="str">
        <f>Data!P174</f>
        <v>No data</v>
      </c>
      <c r="T17" s="93">
        <f t="shared" si="5"/>
        <v>0</v>
      </c>
      <c r="U17" s="138" t="str">
        <f>Data!Q174</f>
        <v>No data</v>
      </c>
      <c r="V17" s="93">
        <f t="shared" si="6"/>
        <v>0</v>
      </c>
      <c r="W17" s="91" t="str">
        <f>Data!R174</f>
        <v>No data</v>
      </c>
      <c r="X17" s="93">
        <f t="shared" si="7"/>
        <v>0</v>
      </c>
      <c r="Y17" s="164" t="str">
        <f>Data!S174</f>
        <v>No data</v>
      </c>
      <c r="Z17" s="97" t="str">
        <f>Data!U174</f>
        <v>No data</v>
      </c>
      <c r="AA17" s="98" t="str">
        <f>Data!V174</f>
        <v>No data</v>
      </c>
    </row>
    <row r="18" spans="2:27" s="16" customFormat="1" ht="21.75" customHeight="1" thickTop="1" thickBot="1" x14ac:dyDescent="0.4">
      <c r="B18" s="34" t="s">
        <v>79</v>
      </c>
      <c r="C18" s="34" t="s">
        <v>24</v>
      </c>
      <c r="D18" s="80">
        <v>2</v>
      </c>
      <c r="E18" s="34" t="s">
        <v>26</v>
      </c>
      <c r="F18" s="89" t="str">
        <f>Data!G175</f>
        <v>No data</v>
      </c>
      <c r="G18" s="99" t="str">
        <f>Data!H175</f>
        <v>No data</v>
      </c>
      <c r="H18" s="162" t="str">
        <f>Data!I175</f>
        <v>No data</v>
      </c>
      <c r="I18" s="94">
        <f t="shared" si="0"/>
        <v>0</v>
      </c>
      <c r="J18" s="90" t="str">
        <f>Data!J175</f>
        <v>No data</v>
      </c>
      <c r="K18" s="94">
        <f t="shared" si="1"/>
        <v>0</v>
      </c>
      <c r="L18" s="90" t="str">
        <f>Data!K175</f>
        <v>No data</v>
      </c>
      <c r="M18" s="94">
        <f t="shared" si="2"/>
        <v>0</v>
      </c>
      <c r="N18" s="90" t="str">
        <f>Data!L175</f>
        <v>No data</v>
      </c>
      <c r="O18" s="94">
        <f t="shared" si="3"/>
        <v>0</v>
      </c>
      <c r="P18" s="163" t="str">
        <f>Data!M175</f>
        <v>No data</v>
      </c>
      <c r="Q18" s="44" t="str">
        <f>Data!O175</f>
        <v>No data</v>
      </c>
      <c r="R18" s="94">
        <f t="shared" si="4"/>
        <v>0</v>
      </c>
      <c r="S18" s="90" t="str">
        <f>Data!P175</f>
        <v>No data</v>
      </c>
      <c r="T18" s="94">
        <f t="shared" si="5"/>
        <v>0</v>
      </c>
      <c r="U18" s="137" t="str">
        <f>Data!Q175</f>
        <v>No data</v>
      </c>
      <c r="V18" s="94">
        <f t="shared" si="6"/>
        <v>0</v>
      </c>
      <c r="W18" s="90" t="str">
        <f>Data!R175</f>
        <v>No data</v>
      </c>
      <c r="X18" s="94">
        <f t="shared" si="7"/>
        <v>0</v>
      </c>
      <c r="Y18" s="163" t="str">
        <f>Data!S175</f>
        <v>No data</v>
      </c>
      <c r="Z18" s="95" t="str">
        <f>Data!U175</f>
        <v>No data</v>
      </c>
      <c r="AA18" s="96" t="str">
        <f>Data!V175</f>
        <v>No data</v>
      </c>
    </row>
    <row r="19" spans="2:27" s="16" customFormat="1" ht="21.75" customHeight="1" thickTop="1" thickBot="1" x14ac:dyDescent="0.4">
      <c r="B19" s="35" t="s">
        <v>74</v>
      </c>
      <c r="C19" s="35" t="s">
        <v>24</v>
      </c>
      <c r="D19" s="81">
        <v>2</v>
      </c>
      <c r="E19" s="35" t="s">
        <v>26</v>
      </c>
      <c r="F19" s="92" t="str">
        <f>Data!G176</f>
        <v>No data</v>
      </c>
      <c r="G19" s="100" t="str">
        <f>Data!H176</f>
        <v>No data</v>
      </c>
      <c r="H19" s="161" t="str">
        <f>Data!I176</f>
        <v>No data</v>
      </c>
      <c r="I19" s="93">
        <f t="shared" si="0"/>
        <v>0</v>
      </c>
      <c r="J19" s="91" t="str">
        <f>Data!J176</f>
        <v>No data</v>
      </c>
      <c r="K19" s="93">
        <f t="shared" si="1"/>
        <v>0</v>
      </c>
      <c r="L19" s="91" t="str">
        <f>Data!K176</f>
        <v>No data</v>
      </c>
      <c r="M19" s="93">
        <f t="shared" si="2"/>
        <v>0</v>
      </c>
      <c r="N19" s="91" t="str">
        <f>Data!L176</f>
        <v>No data</v>
      </c>
      <c r="O19" s="93">
        <f t="shared" si="3"/>
        <v>0</v>
      </c>
      <c r="P19" s="164" t="str">
        <f>Data!M176</f>
        <v>No data</v>
      </c>
      <c r="Q19" s="43" t="str">
        <f>Data!O176</f>
        <v>No data</v>
      </c>
      <c r="R19" s="93">
        <f t="shared" si="4"/>
        <v>0</v>
      </c>
      <c r="S19" s="91" t="str">
        <f>Data!P176</f>
        <v>No data</v>
      </c>
      <c r="T19" s="93">
        <f t="shared" si="5"/>
        <v>0</v>
      </c>
      <c r="U19" s="138" t="str">
        <f>Data!Q176</f>
        <v>No data</v>
      </c>
      <c r="V19" s="93">
        <f t="shared" si="6"/>
        <v>0</v>
      </c>
      <c r="W19" s="91" t="str">
        <f>Data!R176</f>
        <v>No data</v>
      </c>
      <c r="X19" s="93">
        <f t="shared" si="7"/>
        <v>0</v>
      </c>
      <c r="Y19" s="164" t="str">
        <f>Data!S176</f>
        <v>No data</v>
      </c>
      <c r="Z19" s="97" t="str">
        <f>Data!U176</f>
        <v>No data</v>
      </c>
      <c r="AA19" s="98" t="str">
        <f>Data!V176</f>
        <v>No data</v>
      </c>
    </row>
    <row r="20" spans="2:27" s="16" customFormat="1" ht="21.75" customHeight="1" thickTop="1" thickBot="1" x14ac:dyDescent="0.4">
      <c r="B20" s="34" t="s">
        <v>70</v>
      </c>
      <c r="C20" s="34" t="s">
        <v>24</v>
      </c>
      <c r="D20" s="80">
        <v>2</v>
      </c>
      <c r="E20" s="34" t="s">
        <v>26</v>
      </c>
      <c r="F20" s="89" t="str">
        <f>Data!G177</f>
        <v>No data</v>
      </c>
      <c r="G20" s="99" t="str">
        <f>Data!H177</f>
        <v>No data</v>
      </c>
      <c r="H20" s="162" t="str">
        <f>Data!I177</f>
        <v>No data</v>
      </c>
      <c r="I20" s="94">
        <f t="shared" si="0"/>
        <v>0</v>
      </c>
      <c r="J20" s="90" t="str">
        <f>Data!J177</f>
        <v>No data</v>
      </c>
      <c r="K20" s="94">
        <f t="shared" si="1"/>
        <v>0</v>
      </c>
      <c r="L20" s="90" t="str">
        <f>Data!K177</f>
        <v>No data</v>
      </c>
      <c r="M20" s="94">
        <f t="shared" si="2"/>
        <v>0</v>
      </c>
      <c r="N20" s="90" t="str">
        <f>Data!L177</f>
        <v>No data</v>
      </c>
      <c r="O20" s="94">
        <f t="shared" si="3"/>
        <v>0</v>
      </c>
      <c r="P20" s="163" t="str">
        <f>Data!M177</f>
        <v>No data</v>
      </c>
      <c r="Q20" s="44" t="str">
        <f>Data!O177</f>
        <v>No data</v>
      </c>
      <c r="R20" s="94">
        <f t="shared" si="4"/>
        <v>0</v>
      </c>
      <c r="S20" s="90" t="str">
        <f>Data!P177</f>
        <v>No data</v>
      </c>
      <c r="T20" s="94">
        <f t="shared" si="5"/>
        <v>0</v>
      </c>
      <c r="U20" s="137" t="str">
        <f>Data!Q177</f>
        <v>No data</v>
      </c>
      <c r="V20" s="94">
        <f t="shared" si="6"/>
        <v>0</v>
      </c>
      <c r="W20" s="90" t="str">
        <f>Data!R177</f>
        <v>No data</v>
      </c>
      <c r="X20" s="94">
        <f t="shared" si="7"/>
        <v>0</v>
      </c>
      <c r="Y20" s="163" t="str">
        <f>Data!S177</f>
        <v>No data</v>
      </c>
      <c r="Z20" s="95" t="str">
        <f>Data!U177</f>
        <v>No data</v>
      </c>
      <c r="AA20" s="96" t="str">
        <f>Data!V177</f>
        <v>No data</v>
      </c>
    </row>
    <row r="21" spans="2:27" s="16" customFormat="1" ht="21.75" customHeight="1" thickTop="1" thickBot="1" x14ac:dyDescent="0.4">
      <c r="B21" s="35" t="s">
        <v>80</v>
      </c>
      <c r="C21" s="35" t="s">
        <v>24</v>
      </c>
      <c r="D21" s="81">
        <v>2</v>
      </c>
      <c r="E21" s="35" t="s">
        <v>26</v>
      </c>
      <c r="F21" s="92" t="str">
        <f>Data!G178</f>
        <v>No data</v>
      </c>
      <c r="G21" s="100" t="str">
        <f>Data!H178</f>
        <v>No data</v>
      </c>
      <c r="H21" s="161" t="str">
        <f>Data!I178</f>
        <v>No data</v>
      </c>
      <c r="I21" s="93">
        <f t="shared" si="0"/>
        <v>0</v>
      </c>
      <c r="J21" s="91" t="str">
        <f>Data!J178</f>
        <v>No data</v>
      </c>
      <c r="K21" s="93">
        <f t="shared" si="1"/>
        <v>0</v>
      </c>
      <c r="L21" s="91" t="str">
        <f>Data!K178</f>
        <v>No data</v>
      </c>
      <c r="M21" s="93">
        <f t="shared" si="2"/>
        <v>0</v>
      </c>
      <c r="N21" s="91" t="str">
        <f>Data!L178</f>
        <v>No data</v>
      </c>
      <c r="O21" s="93">
        <f t="shared" si="3"/>
        <v>0</v>
      </c>
      <c r="P21" s="164" t="str">
        <f>Data!M178</f>
        <v>No data</v>
      </c>
      <c r="Q21" s="43" t="str">
        <f>Data!O178</f>
        <v>No data</v>
      </c>
      <c r="R21" s="93">
        <f t="shared" si="4"/>
        <v>0</v>
      </c>
      <c r="S21" s="91" t="str">
        <f>Data!P178</f>
        <v>No data</v>
      </c>
      <c r="T21" s="93">
        <f t="shared" si="5"/>
        <v>0</v>
      </c>
      <c r="U21" s="138" t="str">
        <f>Data!Q178</f>
        <v>No data</v>
      </c>
      <c r="V21" s="93">
        <f t="shared" si="6"/>
        <v>0</v>
      </c>
      <c r="W21" s="91" t="str">
        <f>Data!R178</f>
        <v>No data</v>
      </c>
      <c r="X21" s="93">
        <f t="shared" si="7"/>
        <v>0</v>
      </c>
      <c r="Y21" s="164" t="str">
        <f>Data!S178</f>
        <v>No data</v>
      </c>
      <c r="Z21" s="97" t="str">
        <f>Data!U178</f>
        <v>No data</v>
      </c>
      <c r="AA21" s="98" t="str">
        <f>Data!V178</f>
        <v>No data</v>
      </c>
    </row>
    <row r="22" spans="2:27" s="16" customFormat="1" ht="21.75" customHeight="1" thickTop="1" thickBot="1" x14ac:dyDescent="0.4">
      <c r="B22" s="34" t="s">
        <v>66</v>
      </c>
      <c r="C22" s="34" t="s">
        <v>24</v>
      </c>
      <c r="D22" s="80">
        <v>2</v>
      </c>
      <c r="E22" s="34" t="s">
        <v>26</v>
      </c>
      <c r="F22" s="89" t="str">
        <f>Data!G179</f>
        <v>No data</v>
      </c>
      <c r="G22" s="99" t="str">
        <f>Data!H179</f>
        <v>No data</v>
      </c>
      <c r="H22" s="162" t="str">
        <f>Data!I179</f>
        <v>No data</v>
      </c>
      <c r="I22" s="94">
        <f t="shared" si="0"/>
        <v>0</v>
      </c>
      <c r="J22" s="90" t="str">
        <f>Data!J179</f>
        <v>No data</v>
      </c>
      <c r="K22" s="94">
        <f t="shared" si="1"/>
        <v>0</v>
      </c>
      <c r="L22" s="90" t="str">
        <f>Data!K179</f>
        <v>No data</v>
      </c>
      <c r="M22" s="94">
        <f t="shared" si="2"/>
        <v>0</v>
      </c>
      <c r="N22" s="90" t="str">
        <f>Data!L179</f>
        <v>No data</v>
      </c>
      <c r="O22" s="94">
        <f t="shared" si="3"/>
        <v>0</v>
      </c>
      <c r="P22" s="163" t="str">
        <f>Data!M179</f>
        <v>No data</v>
      </c>
      <c r="Q22" s="44" t="str">
        <f>Data!O179</f>
        <v>No data</v>
      </c>
      <c r="R22" s="94">
        <f t="shared" si="4"/>
        <v>0</v>
      </c>
      <c r="S22" s="90" t="str">
        <f>Data!P179</f>
        <v>No data</v>
      </c>
      <c r="T22" s="178">
        <f t="shared" si="5"/>
        <v>0</v>
      </c>
      <c r="U22" s="137" t="str">
        <f>Data!Q179</f>
        <v>No data</v>
      </c>
      <c r="V22" s="94">
        <f t="shared" si="6"/>
        <v>0</v>
      </c>
      <c r="W22" s="90" t="str">
        <f>Data!R179</f>
        <v>No data</v>
      </c>
      <c r="X22" s="94">
        <f t="shared" si="7"/>
        <v>0</v>
      </c>
      <c r="Y22" s="163" t="str">
        <f>Data!S179</f>
        <v>No data</v>
      </c>
      <c r="Z22" s="95" t="str">
        <f>Data!U179</f>
        <v>No data</v>
      </c>
      <c r="AA22" s="96" t="str">
        <f>Data!V179</f>
        <v>No data</v>
      </c>
    </row>
    <row r="23" spans="2:27" s="16" customFormat="1" ht="21.75" customHeight="1" thickTop="1" thickBot="1" x14ac:dyDescent="0.4">
      <c r="B23" s="35" t="s">
        <v>67</v>
      </c>
      <c r="C23" s="35" t="s">
        <v>24</v>
      </c>
      <c r="D23" s="81">
        <v>2</v>
      </c>
      <c r="E23" s="35" t="s">
        <v>26</v>
      </c>
      <c r="F23" s="89" t="str">
        <f>Data!G180</f>
        <v>No data</v>
      </c>
      <c r="G23" s="99" t="str">
        <f>Data!H180</f>
        <v>No data</v>
      </c>
      <c r="H23" s="43" t="str">
        <f>Data!I180</f>
        <v>No data</v>
      </c>
      <c r="I23" s="93">
        <f t="shared" si="0"/>
        <v>0</v>
      </c>
      <c r="J23" s="91" t="str">
        <f>Data!J180</f>
        <v>No data</v>
      </c>
      <c r="K23" s="93">
        <f t="shared" si="1"/>
        <v>0</v>
      </c>
      <c r="L23" s="91" t="str">
        <f>Data!K180</f>
        <v>No data</v>
      </c>
      <c r="M23" s="93">
        <f t="shared" si="2"/>
        <v>0</v>
      </c>
      <c r="N23" s="91" t="str">
        <f>Data!L180</f>
        <v>No data</v>
      </c>
      <c r="O23" s="93">
        <f t="shared" si="3"/>
        <v>0</v>
      </c>
      <c r="P23" s="164" t="str">
        <f>Data!M180</f>
        <v>No data</v>
      </c>
      <c r="Q23" s="43" t="str">
        <f>Data!O180</f>
        <v>No data</v>
      </c>
      <c r="R23" s="93">
        <f t="shared" si="4"/>
        <v>0</v>
      </c>
      <c r="S23" s="91" t="str">
        <f>Data!P180</f>
        <v>No data</v>
      </c>
      <c r="T23" s="93">
        <f t="shared" ref="T23" si="8">IFERROR(S23/Y23,0)</f>
        <v>0</v>
      </c>
      <c r="U23" s="139" t="str">
        <f>Data!Q180</f>
        <v>No data</v>
      </c>
      <c r="V23" s="93">
        <f t="shared" ref="V23" si="9">IFERROR(U23/Y23,0)</f>
        <v>0</v>
      </c>
      <c r="W23" s="91" t="str">
        <f>Data!R180</f>
        <v>No data</v>
      </c>
      <c r="X23" s="93">
        <f t="shared" ref="X23" si="10">IFERROR(W23/Y23,0)</f>
        <v>0</v>
      </c>
      <c r="Y23" s="164" t="str">
        <f>Data!S180</f>
        <v>No data</v>
      </c>
      <c r="Z23" s="97" t="str">
        <f>Data!U180</f>
        <v>No data</v>
      </c>
      <c r="AA23" s="98" t="str">
        <f>Data!V180</f>
        <v>No data</v>
      </c>
    </row>
    <row r="24" spans="2:27" s="16" customFormat="1" ht="21.75" customHeight="1" thickTop="1" thickBot="1" x14ac:dyDescent="0.4">
      <c r="B24" s="36" t="s">
        <v>81</v>
      </c>
      <c r="C24" s="36" t="s">
        <v>24</v>
      </c>
      <c r="D24" s="82">
        <v>2</v>
      </c>
      <c r="E24" s="36" t="s">
        <v>26</v>
      </c>
      <c r="F24" s="89" t="str">
        <f>Data!G181</f>
        <v>No data</v>
      </c>
      <c r="G24" s="99" t="str">
        <f>Data!H181</f>
        <v>No data</v>
      </c>
      <c r="H24" s="44" t="str">
        <f>Data!I181</f>
        <v>No data</v>
      </c>
      <c r="I24" s="94">
        <f t="shared" si="0"/>
        <v>0</v>
      </c>
      <c r="J24" s="90" t="str">
        <f>Data!J181</f>
        <v>No data</v>
      </c>
      <c r="K24" s="94">
        <f t="shared" si="1"/>
        <v>0</v>
      </c>
      <c r="L24" s="90" t="str">
        <f>Data!K181</f>
        <v>No data</v>
      </c>
      <c r="M24" s="94">
        <f t="shared" si="2"/>
        <v>0</v>
      </c>
      <c r="N24" s="90" t="str">
        <f>Data!L181</f>
        <v>No data</v>
      </c>
      <c r="O24" s="94">
        <f t="shared" si="3"/>
        <v>0</v>
      </c>
      <c r="P24" s="163" t="str">
        <f>Data!M181</f>
        <v>No data</v>
      </c>
      <c r="Q24" s="44" t="str">
        <f>Data!O181</f>
        <v>No data</v>
      </c>
      <c r="R24" s="94">
        <f t="shared" si="4"/>
        <v>0</v>
      </c>
      <c r="S24" s="90" t="str">
        <f>Data!P181</f>
        <v>No data</v>
      </c>
      <c r="T24" s="94">
        <f t="shared" si="5"/>
        <v>0</v>
      </c>
      <c r="U24" s="137" t="str">
        <f>Data!Q181</f>
        <v>No data</v>
      </c>
      <c r="V24" s="94">
        <f t="shared" si="6"/>
        <v>0</v>
      </c>
      <c r="W24" s="90" t="str">
        <f>Data!R181</f>
        <v>No data</v>
      </c>
      <c r="X24" s="94">
        <f t="shared" si="7"/>
        <v>0</v>
      </c>
      <c r="Y24" s="163" t="str">
        <f>Data!S181</f>
        <v>No data</v>
      </c>
      <c r="Z24" s="95" t="str">
        <f>Data!U181</f>
        <v>No data</v>
      </c>
      <c r="AA24" s="96" t="str">
        <f>Data!V181</f>
        <v>No data</v>
      </c>
    </row>
    <row r="25" spans="2:27" s="16" customFormat="1" ht="21.75" customHeight="1" thickTop="1" thickBot="1" x14ac:dyDescent="0.4">
      <c r="B25" s="39" t="s">
        <v>82</v>
      </c>
      <c r="C25" s="39" t="s">
        <v>24</v>
      </c>
      <c r="D25" s="85">
        <v>2</v>
      </c>
      <c r="E25" s="39" t="s">
        <v>26</v>
      </c>
      <c r="F25" s="92" t="str">
        <f>Data!G182</f>
        <v>No data</v>
      </c>
      <c r="G25" s="100" t="str">
        <f>Data!H182</f>
        <v>No data</v>
      </c>
      <c r="H25" s="43" t="str">
        <f>Data!I182</f>
        <v>No data</v>
      </c>
      <c r="I25" s="93">
        <f t="shared" si="0"/>
        <v>0</v>
      </c>
      <c r="J25" s="91" t="str">
        <f>Data!J182</f>
        <v>No data</v>
      </c>
      <c r="K25" s="93">
        <f t="shared" si="1"/>
        <v>0</v>
      </c>
      <c r="L25" s="91" t="str">
        <f>Data!K182</f>
        <v>No data</v>
      </c>
      <c r="M25" s="93">
        <f t="shared" si="2"/>
        <v>0</v>
      </c>
      <c r="N25" s="91" t="str">
        <f>Data!L182</f>
        <v>No data</v>
      </c>
      <c r="O25" s="93">
        <f t="shared" si="3"/>
        <v>0</v>
      </c>
      <c r="P25" s="164" t="str">
        <f>Data!M182</f>
        <v>No data</v>
      </c>
      <c r="Q25" s="43" t="str">
        <f>Data!O182</f>
        <v>No data</v>
      </c>
      <c r="R25" s="93">
        <f t="shared" si="4"/>
        <v>0</v>
      </c>
      <c r="S25" s="91" t="str">
        <f>Data!P182</f>
        <v>No data</v>
      </c>
      <c r="T25" s="93">
        <f t="shared" si="5"/>
        <v>0</v>
      </c>
      <c r="U25" s="139" t="str">
        <f>Data!Q182</f>
        <v>No data</v>
      </c>
      <c r="V25" s="93">
        <f t="shared" si="6"/>
        <v>0</v>
      </c>
      <c r="W25" s="91" t="str">
        <f>Data!R182</f>
        <v>No data</v>
      </c>
      <c r="X25" s="93">
        <f t="shared" si="7"/>
        <v>0</v>
      </c>
      <c r="Y25" s="164" t="str">
        <f>Data!S182</f>
        <v>No data</v>
      </c>
      <c r="Z25" s="97" t="str">
        <f>Data!U182</f>
        <v>No data</v>
      </c>
      <c r="AA25" s="98" t="str">
        <f>Data!V182</f>
        <v>No data</v>
      </c>
    </row>
    <row r="26" spans="2:27" ht="15" thickTop="1" x14ac:dyDescent="0.35">
      <c r="B26" s="24"/>
      <c r="C26" s="24"/>
      <c r="D26" s="24"/>
      <c r="E26" s="24"/>
      <c r="F26" s="23"/>
      <c r="G26" s="23"/>
      <c r="H26" s="169"/>
      <c r="I26" s="23"/>
      <c r="J26" s="169"/>
      <c r="K26" s="23"/>
      <c r="L26" s="169"/>
      <c r="M26" s="23"/>
      <c r="N26" s="169"/>
      <c r="O26" s="23"/>
      <c r="P26" s="23"/>
      <c r="Q26" s="169"/>
      <c r="R26" s="23"/>
      <c r="S26" s="169"/>
      <c r="T26" s="23"/>
      <c r="U26" s="169"/>
      <c r="V26" s="23"/>
      <c r="W26" s="169"/>
      <c r="X26" s="23"/>
      <c r="Y26" s="23"/>
      <c r="Z26" s="23"/>
      <c r="AA26" s="23"/>
    </row>
    <row r="27" spans="2:27" ht="15" thickBot="1" x14ac:dyDescent="0.4">
      <c r="B27" s="24"/>
      <c r="C27" s="24"/>
      <c r="D27" s="24"/>
      <c r="E27" s="24"/>
      <c r="F27" s="23"/>
      <c r="G27" s="23"/>
      <c r="H27" s="169"/>
      <c r="I27" s="23"/>
      <c r="J27" s="169"/>
      <c r="K27" s="23"/>
      <c r="L27" s="169"/>
      <c r="M27" s="23"/>
      <c r="N27" s="169"/>
      <c r="O27" s="23"/>
      <c r="P27" s="23"/>
      <c r="Q27" s="169"/>
      <c r="R27" s="23"/>
      <c r="S27" s="169"/>
      <c r="T27" s="23"/>
      <c r="U27" s="169"/>
      <c r="V27" s="23"/>
      <c r="W27" s="169"/>
      <c r="X27" s="23"/>
      <c r="Y27" s="23"/>
      <c r="Z27" s="23"/>
      <c r="AA27" s="23"/>
    </row>
    <row r="28" spans="2:27" ht="15" x14ac:dyDescent="0.25">
      <c r="B28" s="477" t="s">
        <v>115</v>
      </c>
      <c r="C28" s="512" t="s">
        <v>116</v>
      </c>
      <c r="D28" s="513"/>
      <c r="E28" s="514"/>
      <c r="F28" s="478" t="s">
        <v>107</v>
      </c>
      <c r="G28" s="458"/>
      <c r="H28" s="479"/>
      <c r="I28" s="480"/>
      <c r="J28" s="483" t="s">
        <v>113</v>
      </c>
      <c r="K28" s="484"/>
      <c r="L28" s="467" t="s">
        <v>113</v>
      </c>
      <c r="M28" s="468"/>
      <c r="N28" s="471" t="s">
        <v>113</v>
      </c>
      <c r="O28" s="472"/>
      <c r="P28" s="188"/>
      <c r="Q28" s="479"/>
      <c r="R28" s="480"/>
      <c r="S28" s="483" t="s">
        <v>113</v>
      </c>
      <c r="T28" s="484"/>
      <c r="U28" s="467" t="s">
        <v>113</v>
      </c>
      <c r="V28" s="468"/>
      <c r="W28" s="471" t="s">
        <v>113</v>
      </c>
      <c r="X28" s="472"/>
      <c r="Y28" s="181"/>
      <c r="Z28" s="457" t="s">
        <v>110</v>
      </c>
      <c r="AA28" s="458"/>
    </row>
    <row r="29" spans="2:27" ht="15" x14ac:dyDescent="0.25">
      <c r="B29" s="477"/>
      <c r="C29" s="515"/>
      <c r="D29" s="516"/>
      <c r="E29" s="517"/>
      <c r="F29" s="504" t="s">
        <v>108</v>
      </c>
      <c r="G29" s="505"/>
      <c r="H29" s="481"/>
      <c r="I29" s="482"/>
      <c r="J29" s="485"/>
      <c r="K29" s="486"/>
      <c r="L29" s="469"/>
      <c r="M29" s="470"/>
      <c r="N29" s="473"/>
      <c r="O29" s="474"/>
      <c r="P29" s="189"/>
      <c r="Q29" s="481"/>
      <c r="R29" s="482"/>
      <c r="S29" s="485"/>
      <c r="T29" s="486"/>
      <c r="U29" s="469"/>
      <c r="V29" s="470"/>
      <c r="W29" s="473"/>
      <c r="X29" s="474"/>
      <c r="Y29" s="182"/>
      <c r="Z29" s="506" t="s">
        <v>111</v>
      </c>
      <c r="AA29" s="505"/>
    </row>
    <row r="30" spans="2:27" ht="15.75" thickBot="1" x14ac:dyDescent="0.3">
      <c r="B30" s="477"/>
      <c r="C30" s="518"/>
      <c r="D30" s="519"/>
      <c r="E30" s="520"/>
      <c r="F30" s="521" t="s">
        <v>109</v>
      </c>
      <c r="G30" s="511"/>
      <c r="H30" s="507"/>
      <c r="I30" s="508"/>
      <c r="J30" s="509" t="s">
        <v>114</v>
      </c>
      <c r="K30" s="508"/>
      <c r="L30" s="509" t="s">
        <v>114</v>
      </c>
      <c r="M30" s="508"/>
      <c r="N30" s="509" t="s">
        <v>114</v>
      </c>
      <c r="O30" s="508"/>
      <c r="P30" s="187"/>
      <c r="Q30" s="507"/>
      <c r="R30" s="508"/>
      <c r="S30" s="509" t="s">
        <v>114</v>
      </c>
      <c r="T30" s="508"/>
      <c r="U30" s="509" t="s">
        <v>114</v>
      </c>
      <c r="V30" s="508"/>
      <c r="W30" s="509" t="s">
        <v>114</v>
      </c>
      <c r="X30" s="508"/>
      <c r="Y30" s="165"/>
      <c r="Z30" s="510" t="s">
        <v>112</v>
      </c>
      <c r="AA30" s="511"/>
    </row>
    <row r="31" spans="2:27" ht="14.45" x14ac:dyDescent="0.35">
      <c r="B31" s="25"/>
      <c r="C31" s="25"/>
      <c r="D31" s="25"/>
      <c r="E31" s="25"/>
      <c r="F31" s="26"/>
      <c r="G31" s="26"/>
      <c r="H31" s="170"/>
      <c r="I31" s="26"/>
      <c r="J31" s="170"/>
      <c r="K31" s="26"/>
      <c r="L31" s="170"/>
      <c r="M31" s="26"/>
      <c r="N31" s="170"/>
      <c r="O31" s="26"/>
      <c r="P31" s="26"/>
      <c r="Q31" s="170"/>
      <c r="R31" s="26"/>
      <c r="S31" s="170"/>
      <c r="T31" s="26"/>
      <c r="U31" s="170"/>
      <c r="V31" s="26"/>
      <c r="W31" s="170"/>
      <c r="X31" s="26"/>
      <c r="Y31" s="26"/>
      <c r="Z31" s="26"/>
      <c r="AA31" s="27"/>
    </row>
    <row r="32" spans="2:27" ht="14.45" x14ac:dyDescent="0.35">
      <c r="B32" s="23"/>
      <c r="C32" s="23"/>
      <c r="D32" s="23"/>
      <c r="E32" s="23"/>
      <c r="F32" s="28">
        <v>10</v>
      </c>
      <c r="G32" s="28">
        <v>10</v>
      </c>
      <c r="H32" s="171">
        <v>10</v>
      </c>
      <c r="I32" s="28"/>
      <c r="J32" s="171">
        <v>10</v>
      </c>
      <c r="K32" s="28">
        <v>10</v>
      </c>
      <c r="L32" s="171">
        <v>10</v>
      </c>
      <c r="M32" s="28"/>
      <c r="N32" s="171"/>
      <c r="O32" s="28"/>
      <c r="P32" s="28"/>
      <c r="Q32" s="171"/>
      <c r="R32" s="28"/>
      <c r="S32" s="171"/>
      <c r="T32" s="28"/>
      <c r="U32" s="171"/>
      <c r="V32" s="28"/>
      <c r="W32" s="171"/>
      <c r="X32" s="28"/>
      <c r="Y32" s="28"/>
      <c r="Z32" s="28"/>
      <c r="AA32" s="23"/>
    </row>
    <row r="33" spans="2:27" ht="14.45" x14ac:dyDescent="0.35">
      <c r="B33" s="24" t="s">
        <v>19</v>
      </c>
      <c r="C33" s="24"/>
      <c r="D33" s="24"/>
      <c r="E33" s="24"/>
      <c r="F33" s="29"/>
      <c r="G33" s="23"/>
      <c r="H33" s="169"/>
      <c r="I33" s="23"/>
      <c r="J33" s="169"/>
      <c r="K33" s="23"/>
      <c r="L33" s="169"/>
      <c r="M33" s="23"/>
      <c r="N33" s="169"/>
      <c r="O33" s="23"/>
      <c r="P33" s="23"/>
      <c r="Q33" s="169"/>
      <c r="R33" s="23"/>
      <c r="S33" s="169"/>
      <c r="T33" s="23"/>
      <c r="U33" s="169"/>
      <c r="V33" s="23"/>
      <c r="W33" s="169"/>
      <c r="X33" s="23"/>
      <c r="Y33" s="23"/>
      <c r="Z33" s="23"/>
      <c r="AA33" s="23"/>
    </row>
    <row r="34" spans="2:27" ht="14.45" x14ac:dyDescent="0.35">
      <c r="B34" s="30" t="s">
        <v>20</v>
      </c>
      <c r="C34" s="30"/>
      <c r="D34" s="30"/>
      <c r="E34" s="30"/>
      <c r="F34" s="23"/>
      <c r="G34" s="23"/>
      <c r="H34" s="169"/>
      <c r="I34" s="23"/>
      <c r="J34" s="169"/>
      <c r="K34" s="23"/>
      <c r="L34" s="169"/>
      <c r="M34" s="23"/>
      <c r="N34" s="169"/>
      <c r="O34" s="23"/>
      <c r="P34" s="23"/>
      <c r="Q34" s="169"/>
      <c r="R34" s="23"/>
      <c r="S34" s="169"/>
      <c r="T34" s="23"/>
      <c r="U34" s="169"/>
      <c r="V34" s="23"/>
      <c r="W34" s="169"/>
      <c r="X34" s="23"/>
      <c r="Y34" s="23"/>
      <c r="Z34" s="23"/>
      <c r="AA34" s="23"/>
    </row>
    <row r="35" spans="2:27" ht="15" x14ac:dyDescent="0.25">
      <c r="B35" s="31"/>
      <c r="C35" s="31"/>
      <c r="D35" s="31"/>
      <c r="E35" s="31"/>
      <c r="F35" s="23"/>
      <c r="G35" s="23"/>
      <c r="H35" s="169"/>
      <c r="I35" s="23"/>
      <c r="J35" s="169"/>
      <c r="K35" s="23"/>
      <c r="L35" s="169"/>
      <c r="M35" s="23"/>
      <c r="N35" s="169"/>
      <c r="O35" s="23"/>
      <c r="P35" s="23"/>
      <c r="Q35" s="169"/>
      <c r="R35" s="23"/>
      <c r="S35" s="169"/>
      <c r="T35" s="23" t="s">
        <v>188</v>
      </c>
      <c r="U35" s="169"/>
      <c r="V35" s="23"/>
      <c r="W35" s="169"/>
      <c r="X35" s="23"/>
      <c r="Y35" s="23"/>
      <c r="Z35" s="23"/>
      <c r="AA35" s="23"/>
    </row>
    <row r="36" spans="2:27" ht="15" x14ac:dyDescent="0.25"/>
    <row r="37" spans="2:27" ht="15" x14ac:dyDescent="0.25"/>
    <row r="38" spans="2:27" ht="14.45" hidden="1" x14ac:dyDescent="0.35"/>
    <row r="39" spans="2:27" ht="14.45" hidden="1" x14ac:dyDescent="0.35"/>
    <row r="40" spans="2:27" ht="14.45" hidden="1" x14ac:dyDescent="0.35"/>
    <row r="41" spans="2:27" ht="14.45" hidden="1" x14ac:dyDescent="0.35"/>
    <row r="42" spans="2:27" ht="14.45" hidden="1" x14ac:dyDescent="0.35"/>
    <row r="43" spans="2:27" ht="14.45" hidden="1" x14ac:dyDescent="0.35"/>
    <row r="44" spans="2:27" ht="14.45" hidden="1" x14ac:dyDescent="0.35"/>
    <row r="45" spans="2:27" ht="14.45" hidden="1" x14ac:dyDescent="0.35"/>
    <row r="46" spans="2:27" ht="14.45" hidden="1" x14ac:dyDescent="0.35"/>
    <row r="47" spans="2:27" ht="14.45" hidden="1" x14ac:dyDescent="0.35"/>
    <row r="48" spans="2:27" ht="14.45" hidden="1" x14ac:dyDescent="0.35"/>
    <row r="49" ht="14.45" hidden="1" x14ac:dyDescent="0.35"/>
    <row r="50" ht="14.45" hidden="1" x14ac:dyDescent="0.35"/>
    <row r="51" ht="14.45" hidden="1" x14ac:dyDescent="0.35"/>
    <row r="52" ht="14.45" hidden="1" x14ac:dyDescent="0.35"/>
    <row r="53" ht="14.45" hidden="1" x14ac:dyDescent="0.35"/>
    <row r="54" ht="14.45" hidden="1" x14ac:dyDescent="0.35"/>
    <row r="55" ht="14.45" hidden="1" x14ac:dyDescent="0.35"/>
    <row r="56" ht="14.45" hidden="1" x14ac:dyDescent="0.35"/>
    <row r="57" ht="14.45" hidden="1" x14ac:dyDescent="0.35"/>
    <row r="58" ht="14.45" hidden="1" x14ac:dyDescent="0.35"/>
    <row r="59" ht="14.45" hidden="1" x14ac:dyDescent="0.35"/>
    <row r="60" ht="14.45" hidden="1" x14ac:dyDescent="0.35"/>
    <row r="61" ht="14.45" hidden="1" x14ac:dyDescent="0.35"/>
    <row r="62" ht="14.45" hidden="1" x14ac:dyDescent="0.35"/>
    <row r="63" ht="14.45" customHeight="1" x14ac:dyDescent="0.25"/>
  </sheetData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ellIs" dxfId="19" priority="2" operator="equal">
      <formula>0</formula>
    </cfRule>
    <cfRule type="containsText" dxfId="18" priority="10" operator="containsText" text="N/A">
      <formula>NOT(ISERROR(SEARCH("N/A",F8)))</formula>
    </cfRule>
    <cfRule type="cellIs" dxfId="17" priority="17" operator="lessThan">
      <formula>13</formula>
    </cfRule>
    <cfRule type="cellIs" dxfId="16" priority="18" operator="between">
      <formula>13</formula>
      <formula>18</formula>
    </cfRule>
    <cfRule type="cellIs" dxfId="15" priority="19" operator="greaterThan">
      <formula>18</formula>
    </cfRule>
    <cfRule type="cellIs" dxfId="14" priority="20" operator="greaterThan">
      <formula>18</formula>
    </cfRule>
  </conditionalFormatting>
  <conditionalFormatting sqref="K8:K25 T8:T25">
    <cfRule type="cellIs" dxfId="13" priority="16" operator="greaterThan">
      <formula>0.5</formula>
    </cfRule>
  </conditionalFormatting>
  <conditionalFormatting sqref="V8:V25 M8:M25">
    <cfRule type="cellIs" dxfId="12" priority="15" operator="greaterThan">
      <formula>0.49</formula>
    </cfRule>
  </conditionalFormatting>
  <conditionalFormatting sqref="O8:O25 X8:X25">
    <cfRule type="cellIs" dxfId="11" priority="14" operator="greaterThan">
      <formula>0.5</formula>
    </cfRule>
  </conditionalFormatting>
  <conditionalFormatting sqref="Z8:AA25">
    <cfRule type="cellIs" dxfId="10" priority="1" operator="equal">
      <formula>0</formula>
    </cfRule>
    <cfRule type="cellIs" dxfId="9" priority="11" operator="lessThan">
      <formula>0.1</formula>
    </cfRule>
    <cfRule type="cellIs" dxfId="8" priority="12" operator="between">
      <formula>0.1</formula>
      <formula>0.19</formula>
    </cfRule>
    <cfRule type="cellIs" dxfId="7" priority="13" operator="greaterThan">
      <formula>0.2</formula>
    </cfRule>
  </conditionalFormatting>
  <conditionalFormatting sqref="J8:J25">
    <cfRule type="expression" dxfId="6" priority="9">
      <formula>($J8/$P8*100)&gt;49.49</formula>
    </cfRule>
  </conditionalFormatting>
  <conditionalFormatting sqref="L8:L25">
    <cfRule type="expression" dxfId="5" priority="8">
      <formula>($L8/$P8*100)&gt;49.49</formula>
    </cfRule>
  </conditionalFormatting>
  <conditionalFormatting sqref="N8:N25">
    <cfRule type="expression" dxfId="4" priority="7">
      <formula>($N8/$P8*100)&gt;49.49</formula>
    </cfRule>
  </conditionalFormatting>
  <conditionalFormatting sqref="S8:S25">
    <cfRule type="expression" dxfId="3" priority="6">
      <formula>($S8/$Y8*100)&gt;49.49</formula>
    </cfRule>
  </conditionalFormatting>
  <conditionalFormatting sqref="U8:U25">
    <cfRule type="expression" dxfId="2" priority="5">
      <formula>($U8/$Y8*100)&gt;49.49</formula>
    </cfRule>
  </conditionalFormatting>
  <conditionalFormatting sqref="W8:W25">
    <cfRule type="expression" dxfId="1" priority="4">
      <formula>($W8/$Y8*100)&gt;49.49</formula>
    </cfRule>
  </conditionalFormatting>
  <conditionalFormatting sqref="L9">
    <cfRule type="expression" dxfId="0" priority="3">
      <formula>"$M$9=&gt;.499"</formula>
    </cfRule>
  </conditionalFormatting>
  <hyperlinks>
    <hyperlink ref="C28:E30" location="Sheet1!A1" display="For more information on rag ratings please click here"/>
    <hyperlink ref="B3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6"/>
  <sheetViews>
    <sheetView showGridLines="0" zoomScale="90" zoomScaleNormal="90" workbookViewId="0">
      <selection activeCell="A144" sqref="A144"/>
    </sheetView>
  </sheetViews>
  <sheetFormatPr defaultColWidth="0" defaultRowHeight="14.45" customHeight="1" zeroHeight="1" x14ac:dyDescent="0.25"/>
  <cols>
    <col min="1" max="29" width="9.140625" style="45" customWidth="1"/>
    <col min="30" max="16384" width="9.140625" style="45" hidden="1"/>
  </cols>
  <sheetData>
    <row r="1" spans="1:29" s="18" customFormat="1" ht="35.25" customHeight="1" x14ac:dyDescent="0.35">
      <c r="A1" s="501" t="s">
        <v>125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  <c r="X1" s="501"/>
      <c r="Z1" s="524" t="s">
        <v>124</v>
      </c>
      <c r="AA1" s="524"/>
    </row>
    <row r="2" spans="1:29" s="109" customFormat="1" ht="30" customHeight="1" x14ac:dyDescent="0.35">
      <c r="A2" s="522" t="s">
        <v>200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2"/>
      <c r="V2" s="522"/>
      <c r="W2" s="522"/>
      <c r="X2" s="522"/>
      <c r="Y2" s="522"/>
      <c r="Z2" s="522"/>
      <c r="AA2" s="522"/>
      <c r="AB2" s="522"/>
      <c r="AC2" s="522"/>
    </row>
    <row r="3" spans="1:29" s="110" customFormat="1" ht="25.5" customHeight="1" x14ac:dyDescent="0.35">
      <c r="A3" s="110" t="s">
        <v>75</v>
      </c>
      <c r="B3" s="111" t="s">
        <v>135</v>
      </c>
    </row>
    <row r="4" spans="1:29" s="20" customFormat="1" x14ac:dyDescent="0.35"/>
    <row r="5" spans="1:29" s="20" customFormat="1" x14ac:dyDescent="0.3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</row>
    <row r="6" spans="1:29" s="20" customFormat="1" x14ac:dyDescent="0.35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</row>
    <row r="7" spans="1:29" s="20" customFormat="1" x14ac:dyDescent="0.3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</row>
    <row r="8" spans="1:29" s="20" customFormat="1" x14ac:dyDescent="0.3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</row>
    <row r="9" spans="1:29" s="20" customFormat="1" x14ac:dyDescent="0.35"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</row>
    <row r="10" spans="1:29" s="20" customFormat="1" x14ac:dyDescent="0.35"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</row>
    <row r="11" spans="1:29" s="20" customFormat="1" x14ac:dyDescent="0.35"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</row>
    <row r="12" spans="1:29" s="20" customFormat="1" x14ac:dyDescent="0.35"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</row>
    <row r="13" spans="1:29" s="20" customFormat="1" x14ac:dyDescent="0.35"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</row>
    <row r="14" spans="1:29" s="20" customFormat="1" x14ac:dyDescent="0.35"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</row>
    <row r="15" spans="1:29" s="20" customFormat="1" x14ac:dyDescent="0.35"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</row>
    <row r="16" spans="1:29" s="20" customFormat="1" x14ac:dyDescent="0.35"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</row>
    <row r="17" spans="2:28" s="20" customFormat="1" x14ac:dyDescent="0.35"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</row>
    <row r="18" spans="2:28" s="20" customFormat="1" x14ac:dyDescent="0.35"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</row>
    <row r="19" spans="2:28" s="20" customFormat="1" x14ac:dyDescent="0.35"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</row>
    <row r="20" spans="2:28" s="20" customFormat="1" x14ac:dyDescent="0.3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</row>
    <row r="21" spans="2:28" s="20" customFormat="1" x14ac:dyDescent="0.35"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</row>
    <row r="22" spans="2:28" s="20" customFormat="1" x14ac:dyDescent="0.35"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</row>
    <row r="23" spans="2:28" s="20" customFormat="1" x14ac:dyDescent="0.35"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</row>
    <row r="24" spans="2:28" s="20" customFormat="1" x14ac:dyDescent="0.35"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</row>
    <row r="25" spans="2:28" s="20" customFormat="1" x14ac:dyDescent="0.35"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</row>
    <row r="26" spans="2:28" s="20" customFormat="1" x14ac:dyDescent="0.35"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</row>
    <row r="27" spans="2:28" s="20" customFormat="1" x14ac:dyDescent="0.35"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</row>
    <row r="28" spans="2:28" s="20" customFormat="1" x14ac:dyDescent="0.35"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</row>
    <row r="29" spans="2:28" s="20" customFormat="1" x14ac:dyDescent="0.35"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</row>
    <row r="30" spans="2:28" s="20" customFormat="1" x14ac:dyDescent="0.35"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</row>
    <row r="31" spans="2:28" s="20" customFormat="1" x14ac:dyDescent="0.35"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</row>
    <row r="32" spans="2:28" s="20" customFormat="1" x14ac:dyDescent="0.35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</row>
    <row r="33" spans="1:28" s="20" customFormat="1" x14ac:dyDescent="0.35"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</row>
    <row r="34" spans="1:28" s="20" customFormat="1" x14ac:dyDescent="0.35"/>
    <row r="35" spans="1:28" s="20" customFormat="1" x14ac:dyDescent="0.35"/>
    <row r="36" spans="1:28" s="110" customFormat="1" ht="25.5" customHeight="1" x14ac:dyDescent="0.35">
      <c r="B36" s="111" t="s">
        <v>126</v>
      </c>
    </row>
    <row r="37" spans="1:28" s="20" customFormat="1" x14ac:dyDescent="0.35"/>
    <row r="38" spans="1:28" s="108" customFormat="1" x14ac:dyDescent="0.35">
      <c r="A38" s="20"/>
    </row>
    <row r="39" spans="1:28" s="108" customFormat="1" x14ac:dyDescent="0.35">
      <c r="A39" s="20"/>
    </row>
    <row r="40" spans="1:28" s="108" customFormat="1" x14ac:dyDescent="0.35">
      <c r="A40" s="20"/>
    </row>
    <row r="41" spans="1:28" s="108" customFormat="1" x14ac:dyDescent="0.35">
      <c r="A41" s="20"/>
    </row>
    <row r="42" spans="1:28" s="108" customFormat="1" x14ac:dyDescent="0.35">
      <c r="A42" s="20"/>
    </row>
    <row r="43" spans="1:28" s="108" customFormat="1" x14ac:dyDescent="0.35">
      <c r="A43" s="20"/>
    </row>
    <row r="44" spans="1:28" s="108" customFormat="1" x14ac:dyDescent="0.35">
      <c r="A44" s="20"/>
    </row>
    <row r="45" spans="1:28" s="108" customFormat="1" x14ac:dyDescent="0.35">
      <c r="A45" s="20"/>
    </row>
    <row r="46" spans="1:28" s="108" customFormat="1" x14ac:dyDescent="0.35">
      <c r="A46" s="20"/>
    </row>
    <row r="47" spans="1:28" s="108" customFormat="1" x14ac:dyDescent="0.35">
      <c r="A47" s="20"/>
    </row>
    <row r="48" spans="1:28" s="108" customFormat="1" x14ac:dyDescent="0.35">
      <c r="A48" s="20"/>
    </row>
    <row r="49" spans="1:1" s="108" customFormat="1" x14ac:dyDescent="0.35">
      <c r="A49" s="20"/>
    </row>
    <row r="50" spans="1:1" s="108" customFormat="1" x14ac:dyDescent="0.35">
      <c r="A50" s="20"/>
    </row>
    <row r="51" spans="1:1" s="108" customFormat="1" x14ac:dyDescent="0.35">
      <c r="A51" s="20"/>
    </row>
    <row r="52" spans="1:1" s="108" customFormat="1" x14ac:dyDescent="0.35">
      <c r="A52" s="20"/>
    </row>
    <row r="53" spans="1:1" s="108" customFormat="1" x14ac:dyDescent="0.35">
      <c r="A53" s="20"/>
    </row>
    <row r="54" spans="1:1" s="108" customFormat="1" x14ac:dyDescent="0.35">
      <c r="A54" s="20"/>
    </row>
    <row r="55" spans="1:1" s="108" customFormat="1" ht="15" x14ac:dyDescent="0.25">
      <c r="A55" s="20"/>
    </row>
    <row r="56" spans="1:1" s="108" customFormat="1" ht="15" x14ac:dyDescent="0.25">
      <c r="A56" s="20"/>
    </row>
    <row r="57" spans="1:1" s="108" customFormat="1" ht="15" x14ac:dyDescent="0.25">
      <c r="A57" s="20"/>
    </row>
    <row r="58" spans="1:1" s="108" customFormat="1" ht="15" x14ac:dyDescent="0.25">
      <c r="A58" s="20"/>
    </row>
    <row r="59" spans="1:1" s="108" customFormat="1" ht="15" x14ac:dyDescent="0.25">
      <c r="A59" s="20"/>
    </row>
    <row r="60" spans="1:1" s="108" customFormat="1" ht="15" x14ac:dyDescent="0.25">
      <c r="A60" s="20"/>
    </row>
    <row r="61" spans="1:1" s="108" customFormat="1" ht="15" x14ac:dyDescent="0.25">
      <c r="A61" s="20"/>
    </row>
    <row r="62" spans="1:1" s="108" customFormat="1" ht="15" x14ac:dyDescent="0.25">
      <c r="A62" s="20"/>
    </row>
    <row r="63" spans="1:1" s="108" customFormat="1" ht="15" x14ac:dyDescent="0.25">
      <c r="A63" s="20"/>
    </row>
    <row r="64" spans="1:1" s="108" customFormat="1" ht="15" x14ac:dyDescent="0.25">
      <c r="A64" s="20"/>
    </row>
    <row r="65" spans="1:1" s="108" customFormat="1" ht="15" x14ac:dyDescent="0.25">
      <c r="A65" s="20"/>
    </row>
    <row r="66" spans="1:1" s="108" customFormat="1" ht="15" x14ac:dyDescent="0.25">
      <c r="A66" s="20"/>
    </row>
    <row r="67" spans="1:1" s="108" customFormat="1" ht="15" x14ac:dyDescent="0.25">
      <c r="A67" s="20"/>
    </row>
    <row r="68" spans="1:1" s="108" customFormat="1" ht="15" x14ac:dyDescent="0.25">
      <c r="A68" s="20"/>
    </row>
    <row r="69" spans="1:1" s="108" customFormat="1" ht="15" x14ac:dyDescent="0.25">
      <c r="A69" s="20"/>
    </row>
    <row r="70" spans="1:1" s="108" customFormat="1" ht="15" x14ac:dyDescent="0.25">
      <c r="A70" s="20"/>
    </row>
    <row r="71" spans="1:1" s="108" customFormat="1" ht="15" x14ac:dyDescent="0.25">
      <c r="A71" s="20"/>
    </row>
    <row r="72" spans="1:1" s="108" customFormat="1" ht="15" x14ac:dyDescent="0.25">
      <c r="A72" s="20"/>
    </row>
    <row r="73" spans="1:1" s="108" customFormat="1" ht="15" x14ac:dyDescent="0.25">
      <c r="A73" s="20"/>
    </row>
    <row r="74" spans="1:1" s="108" customFormat="1" ht="15" x14ac:dyDescent="0.25">
      <c r="A74" s="20"/>
    </row>
    <row r="75" spans="1:1" s="108" customFormat="1" ht="15" x14ac:dyDescent="0.25">
      <c r="A75" s="20"/>
    </row>
    <row r="76" spans="1:1" s="108" customFormat="1" ht="15" x14ac:dyDescent="0.25">
      <c r="A76" s="20"/>
    </row>
    <row r="77" spans="1:1" s="108" customFormat="1" ht="15" x14ac:dyDescent="0.25">
      <c r="A77" s="20"/>
    </row>
    <row r="78" spans="1:1" s="108" customFormat="1" ht="15" x14ac:dyDescent="0.25">
      <c r="A78" s="20"/>
    </row>
    <row r="79" spans="1:1" s="108" customFormat="1" ht="15" x14ac:dyDescent="0.25">
      <c r="A79" s="20"/>
    </row>
    <row r="80" spans="1:1" s="108" customFormat="1" ht="15" x14ac:dyDescent="0.25">
      <c r="A80" s="20"/>
    </row>
    <row r="81" spans="1:29" s="108" customFormat="1" ht="15" x14ac:dyDescent="0.25">
      <c r="A81" s="20"/>
    </row>
    <row r="82" spans="1:29" s="108" customFormat="1" ht="15" x14ac:dyDescent="0.25">
      <c r="A82" s="20"/>
    </row>
    <row r="83" spans="1:29" s="108" customFormat="1" ht="15" x14ac:dyDescent="0.25">
      <c r="A83" s="20"/>
    </row>
    <row r="84" spans="1:29" s="108" customFormat="1" ht="15" x14ac:dyDescent="0.25">
      <c r="A84" s="20"/>
    </row>
    <row r="85" spans="1:29" s="108" customFormat="1" ht="15" x14ac:dyDescent="0.25">
      <c r="A85" s="20"/>
    </row>
    <row r="86" spans="1:29" s="108" customFormat="1" ht="15" x14ac:dyDescent="0.25">
      <c r="A86" s="20"/>
    </row>
    <row r="87" spans="1:29" s="108" customFormat="1" ht="15" x14ac:dyDescent="0.25">
      <c r="A87" s="20"/>
    </row>
    <row r="88" spans="1:29" s="108" customFormat="1" ht="15" x14ac:dyDescent="0.25">
      <c r="A88" s="20"/>
    </row>
    <row r="89" spans="1:29" s="20" customFormat="1" ht="15" x14ac:dyDescent="0.25"/>
    <row r="90" spans="1:29" s="20" customFormat="1" ht="15" x14ac:dyDescent="0.25"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</row>
    <row r="91" spans="1:29" s="20" customFormat="1" ht="15" x14ac:dyDescent="0.25"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</row>
    <row r="92" spans="1:29" s="20" customFormat="1" ht="15" x14ac:dyDescent="0.25"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</row>
    <row r="93" spans="1:29" s="20" customFormat="1" ht="15" x14ac:dyDescent="0.25"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</row>
    <row r="94" spans="1:29" s="20" customFormat="1" ht="15" x14ac:dyDescent="0.25"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</row>
    <row r="95" spans="1:29" s="20" customFormat="1" ht="15" x14ac:dyDescent="0.25"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</row>
    <row r="96" spans="1:29" s="20" customFormat="1" ht="15" x14ac:dyDescent="0.25"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</row>
    <row r="97" spans="2:29" s="20" customFormat="1" ht="15" x14ac:dyDescent="0.25"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</row>
    <row r="98" spans="2:29" s="20" customFormat="1" ht="15" x14ac:dyDescent="0.25"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</row>
    <row r="99" spans="2:29" s="20" customFormat="1" ht="15" x14ac:dyDescent="0.25"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</row>
    <row r="100" spans="2:29" s="20" customFormat="1" ht="15" x14ac:dyDescent="0.25"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</row>
    <row r="101" spans="2:29" s="20" customFormat="1" ht="15" x14ac:dyDescent="0.25"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</row>
    <row r="102" spans="2:29" s="20" customFormat="1" ht="15" x14ac:dyDescent="0.25"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</row>
    <row r="103" spans="2:29" s="20" customFormat="1" ht="15" x14ac:dyDescent="0.25"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</row>
    <row r="104" spans="2:29" s="20" customFormat="1" ht="15" x14ac:dyDescent="0.25"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</row>
    <row r="105" spans="2:29" s="20" customFormat="1" ht="15" x14ac:dyDescent="0.25"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</row>
    <row r="106" spans="2:29" s="20" customFormat="1" ht="15" x14ac:dyDescent="0.25"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</row>
    <row r="107" spans="2:29" s="20" customFormat="1" ht="15" x14ac:dyDescent="0.25"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</row>
    <row r="108" spans="2:29" s="20" customFormat="1" ht="15" x14ac:dyDescent="0.25"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</row>
    <row r="109" spans="2:29" s="20" customFormat="1" ht="15" x14ac:dyDescent="0.25"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</row>
    <row r="110" spans="2:29" s="20" customFormat="1" ht="15" x14ac:dyDescent="0.25"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</row>
    <row r="111" spans="2:29" s="20" customFormat="1" ht="15" x14ac:dyDescent="0.25"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</row>
    <row r="112" spans="2:29" s="20" customFormat="1" ht="15" x14ac:dyDescent="0.25"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</row>
    <row r="113" spans="2:29" s="20" customFormat="1" ht="15" x14ac:dyDescent="0.25"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</row>
    <row r="114" spans="2:29" s="20" customFormat="1" ht="15" x14ac:dyDescent="0.25"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</row>
    <row r="115" spans="2:29" s="20" customFormat="1" ht="15" x14ac:dyDescent="0.25"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</row>
    <row r="116" spans="2:29" s="20" customFormat="1" ht="15" x14ac:dyDescent="0.25"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</row>
    <row r="117" spans="2:29" s="20" customFormat="1" ht="15" x14ac:dyDescent="0.25"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</row>
    <row r="118" spans="2:29" s="20" customFormat="1" ht="15" x14ac:dyDescent="0.25"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</row>
    <row r="119" spans="2:29" s="20" customFormat="1" ht="15" x14ac:dyDescent="0.25"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</row>
    <row r="120" spans="2:29" s="20" customFormat="1" ht="15" x14ac:dyDescent="0.25"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</row>
    <row r="121" spans="2:29" s="20" customFormat="1" ht="15" x14ac:dyDescent="0.25"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</row>
    <row r="122" spans="2:29" s="20" customFormat="1" ht="15" x14ac:dyDescent="0.25"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</row>
    <row r="123" spans="2:29" s="20" customFormat="1" ht="15" x14ac:dyDescent="0.25"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</row>
    <row r="124" spans="2:29" s="20" customFormat="1" ht="15" x14ac:dyDescent="0.25"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</row>
    <row r="125" spans="2:29" s="20" customFormat="1" ht="15" x14ac:dyDescent="0.25"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</row>
    <row r="126" spans="2:29" s="20" customFormat="1" ht="15" x14ac:dyDescent="0.25"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</row>
    <row r="127" spans="2:29" s="20" customFormat="1" ht="15" x14ac:dyDescent="0.25"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</row>
    <row r="128" spans="2:29" s="20" customFormat="1" ht="15" x14ac:dyDescent="0.25"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</row>
    <row r="129" spans="2:29" s="20" customFormat="1" ht="15" x14ac:dyDescent="0.25"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</row>
    <row r="130" spans="2:29" s="20" customFormat="1" ht="15" x14ac:dyDescent="0.25"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</row>
    <row r="131" spans="2:29" s="20" customFormat="1" ht="15" x14ac:dyDescent="0.25"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</row>
    <row r="132" spans="2:29" s="20" customFormat="1" ht="15" x14ac:dyDescent="0.25"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</row>
    <row r="133" spans="2:29" s="20" customFormat="1" ht="15" x14ac:dyDescent="0.25"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</row>
    <row r="134" spans="2:29" s="20" customFormat="1" ht="15" x14ac:dyDescent="0.25"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</row>
    <row r="135" spans="2:29" s="20" customFormat="1" ht="15" x14ac:dyDescent="0.25"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</row>
    <row r="136" spans="2:29" s="20" customFormat="1" ht="15" x14ac:dyDescent="0.25"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</row>
    <row r="137" spans="2:29" s="20" customFormat="1" ht="15" x14ac:dyDescent="0.25"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</row>
    <row r="138" spans="2:29" s="20" customFormat="1" ht="15" x14ac:dyDescent="0.25"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</row>
    <row r="139" spans="2:29" s="20" customFormat="1" ht="15" x14ac:dyDescent="0.25"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</row>
    <row r="140" spans="2:29" s="20" customFormat="1" ht="15" x14ac:dyDescent="0.25"/>
    <row r="141" spans="2:29" s="20" customFormat="1" ht="15" x14ac:dyDescent="0.25"/>
    <row r="142" spans="2:29" s="110" customFormat="1" ht="25.5" customHeight="1" x14ac:dyDescent="0.25">
      <c r="B142" s="111" t="s">
        <v>4</v>
      </c>
    </row>
    <row r="143" spans="2:29" s="20" customFormat="1" ht="15" x14ac:dyDescent="0.25"/>
    <row r="144" spans="2:29" s="20" customFormat="1" ht="15" x14ac:dyDescent="0.25"/>
    <row r="145" spans="2:28" s="20" customFormat="1" ht="15" x14ac:dyDescent="0.25"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</row>
    <row r="146" spans="2:28" s="20" customFormat="1" ht="15" x14ac:dyDescent="0.25"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  <c r="AB146" s="108"/>
    </row>
    <row r="147" spans="2:28" s="20" customFormat="1" ht="15" x14ac:dyDescent="0.25"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</row>
    <row r="148" spans="2:28" s="20" customFormat="1" ht="15" x14ac:dyDescent="0.25"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  <c r="AB148" s="108"/>
    </row>
    <row r="149" spans="2:28" s="20" customFormat="1" ht="15" x14ac:dyDescent="0.25"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</row>
    <row r="150" spans="2:28" s="20" customFormat="1" ht="15" x14ac:dyDescent="0.25"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</row>
    <row r="151" spans="2:28" s="20" customFormat="1" ht="15" x14ac:dyDescent="0.25"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  <c r="AA151" s="108"/>
      <c r="AB151" s="108"/>
    </row>
    <row r="152" spans="2:28" s="20" customFormat="1" ht="15" x14ac:dyDescent="0.25"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  <c r="AA152" s="108"/>
      <c r="AB152" s="108"/>
    </row>
    <row r="153" spans="2:28" s="20" customFormat="1" ht="15" x14ac:dyDescent="0.25"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  <c r="AB153" s="108"/>
    </row>
    <row r="154" spans="2:28" s="20" customFormat="1" ht="15" x14ac:dyDescent="0.25"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  <c r="AA154" s="108"/>
      <c r="AB154" s="108"/>
    </row>
    <row r="155" spans="2:28" s="20" customFormat="1" ht="15" x14ac:dyDescent="0.25"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  <c r="AB155" s="108"/>
    </row>
    <row r="156" spans="2:28" s="20" customFormat="1" ht="15" x14ac:dyDescent="0.25"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  <c r="AA156" s="108"/>
      <c r="AB156" s="108"/>
    </row>
    <row r="157" spans="2:28" s="20" customFormat="1" ht="15" x14ac:dyDescent="0.25"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</row>
    <row r="158" spans="2:28" s="20" customFormat="1" ht="15" x14ac:dyDescent="0.25"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</row>
    <row r="159" spans="2:28" s="20" customFormat="1" ht="15" x14ac:dyDescent="0.25"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  <c r="AA159" s="108"/>
      <c r="AB159" s="108"/>
    </row>
    <row r="160" spans="2:28" s="20" customFormat="1" ht="15" x14ac:dyDescent="0.25"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  <c r="AB160" s="108"/>
    </row>
    <row r="161" spans="2:28" s="20" customFormat="1" ht="15" x14ac:dyDescent="0.25">
      <c r="B161" s="108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  <c r="AA161" s="108"/>
      <c r="AB161" s="108"/>
    </row>
    <row r="162" spans="2:28" s="20" customFormat="1" ht="15" x14ac:dyDescent="0.25"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  <c r="AB162" s="108"/>
    </row>
    <row r="163" spans="2:28" s="20" customFormat="1" ht="15" x14ac:dyDescent="0.25"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  <c r="AA163" s="108"/>
      <c r="AB163" s="108"/>
    </row>
    <row r="164" spans="2:28" s="20" customFormat="1" ht="15" x14ac:dyDescent="0.25"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  <c r="AA164" s="108"/>
      <c r="AB164" s="108"/>
    </row>
    <row r="165" spans="2:28" s="20" customFormat="1" ht="15" x14ac:dyDescent="0.25"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  <c r="AA165" s="108"/>
      <c r="AB165" s="108"/>
    </row>
    <row r="166" spans="2:28" s="20" customFormat="1" ht="15" x14ac:dyDescent="0.25"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08"/>
      <c r="AA166" s="108"/>
      <c r="AB166" s="108"/>
    </row>
    <row r="167" spans="2:28" s="20" customFormat="1" ht="15" x14ac:dyDescent="0.25"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108"/>
      <c r="AB167" s="108"/>
    </row>
    <row r="168" spans="2:28" s="20" customFormat="1" ht="15" x14ac:dyDescent="0.25"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  <c r="AA168" s="108"/>
      <c r="AB168" s="108"/>
    </row>
    <row r="169" spans="2:28" s="20" customFormat="1" ht="15" x14ac:dyDescent="0.25"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  <c r="AA169" s="108"/>
      <c r="AB169" s="108"/>
    </row>
    <row r="170" spans="2:28" s="20" customFormat="1" ht="15" x14ac:dyDescent="0.25"/>
    <row r="171" spans="2:28" s="20" customFormat="1" ht="15" x14ac:dyDescent="0.25"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</row>
    <row r="172" spans="2:28" s="20" customFormat="1" ht="15" x14ac:dyDescent="0.25"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</row>
    <row r="173" spans="2:28" s="20" customFormat="1" ht="15" x14ac:dyDescent="0.25"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</row>
    <row r="174" spans="2:28" s="20" customFormat="1" ht="15" x14ac:dyDescent="0.25"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</row>
    <row r="175" spans="2:28" s="20" customFormat="1" ht="15" x14ac:dyDescent="0.25"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  <c r="AA175" s="108"/>
      <c r="AB175" s="108"/>
    </row>
    <row r="176" spans="2:28" s="20" customFormat="1" ht="15" x14ac:dyDescent="0.25"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  <c r="AA176" s="108"/>
      <c r="AB176" s="108"/>
    </row>
    <row r="177" spans="2:28" s="20" customFormat="1" ht="15" x14ac:dyDescent="0.25"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  <c r="AA177" s="108"/>
      <c r="AB177" s="108"/>
    </row>
    <row r="178" spans="2:28" s="20" customFormat="1" ht="15" x14ac:dyDescent="0.25"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  <c r="AA178" s="108"/>
      <c r="AB178" s="108"/>
    </row>
    <row r="179" spans="2:28" s="20" customFormat="1" ht="15" x14ac:dyDescent="0.25"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  <c r="AA179" s="108"/>
      <c r="AB179" s="108"/>
    </row>
    <row r="180" spans="2:28" s="20" customFormat="1" ht="15" x14ac:dyDescent="0.25"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  <c r="AA180" s="108"/>
      <c r="AB180" s="108"/>
    </row>
    <row r="181" spans="2:28" s="20" customFormat="1" ht="15" x14ac:dyDescent="0.25"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108"/>
      <c r="AB181" s="108"/>
    </row>
    <row r="182" spans="2:28" s="20" customFormat="1" ht="15" x14ac:dyDescent="0.25"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</row>
    <row r="183" spans="2:28" s="20" customFormat="1" ht="15" x14ac:dyDescent="0.25"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  <c r="AA183" s="108"/>
      <c r="AB183" s="108"/>
    </row>
    <row r="184" spans="2:28" s="20" customFormat="1" ht="15" x14ac:dyDescent="0.25"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</row>
    <row r="185" spans="2:28" s="20" customFormat="1" ht="15" x14ac:dyDescent="0.25"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  <c r="AA185" s="108"/>
      <c r="AB185" s="108"/>
    </row>
    <row r="186" spans="2:28" s="20" customFormat="1" ht="15" x14ac:dyDescent="0.25"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  <c r="AB186" s="108"/>
    </row>
    <row r="187" spans="2:28" s="20" customFormat="1" ht="15" x14ac:dyDescent="0.25"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  <c r="AA187" s="108"/>
      <c r="AB187" s="108"/>
    </row>
    <row r="188" spans="2:28" s="20" customFormat="1" ht="15" x14ac:dyDescent="0.25"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  <c r="AA188" s="108"/>
      <c r="AB188" s="108"/>
    </row>
    <row r="189" spans="2:28" s="20" customFormat="1" ht="15" x14ac:dyDescent="0.25"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  <c r="AA189" s="108"/>
      <c r="AB189" s="108"/>
    </row>
    <row r="190" spans="2:28" s="20" customFormat="1" ht="15" x14ac:dyDescent="0.25"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  <c r="AA190" s="108"/>
      <c r="AB190" s="108"/>
    </row>
    <row r="191" spans="2:28" s="20" customFormat="1" ht="15" x14ac:dyDescent="0.25"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</row>
    <row r="192" spans="2:28" s="20" customFormat="1" ht="15" x14ac:dyDescent="0.25"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  <c r="AA192" s="108"/>
      <c r="AB192" s="108"/>
    </row>
    <row r="193" spans="2:28" s="20" customFormat="1" ht="15" x14ac:dyDescent="0.25"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</row>
    <row r="194" spans="2:28" s="20" customFormat="1" ht="15" x14ac:dyDescent="0.25"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</row>
    <row r="195" spans="2:28" s="20" customFormat="1" ht="15" x14ac:dyDescent="0.25"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</row>
    <row r="196" spans="2:28" s="20" customFormat="1" ht="20.25" customHeight="1" x14ac:dyDescent="0.25"/>
    <row r="197" spans="2:28" s="20" customFormat="1" ht="15" x14ac:dyDescent="0.25"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  <c r="AA197" s="108"/>
      <c r="AB197" s="108"/>
    </row>
    <row r="198" spans="2:28" s="20" customFormat="1" ht="15" x14ac:dyDescent="0.25"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  <c r="AA198" s="108"/>
      <c r="AB198" s="108"/>
    </row>
    <row r="199" spans="2:28" s="20" customFormat="1" ht="15" x14ac:dyDescent="0.25"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  <c r="AB199" s="108"/>
    </row>
    <row r="200" spans="2:28" s="20" customFormat="1" ht="15" x14ac:dyDescent="0.25"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  <c r="AA200" s="108"/>
      <c r="AB200" s="108"/>
    </row>
    <row r="201" spans="2:28" s="20" customFormat="1" ht="15" x14ac:dyDescent="0.25"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  <c r="AA201" s="108"/>
      <c r="AB201" s="108"/>
    </row>
    <row r="202" spans="2:28" s="20" customFormat="1" ht="15" x14ac:dyDescent="0.25"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  <c r="AA202" s="108"/>
      <c r="AB202" s="108"/>
    </row>
    <row r="203" spans="2:28" s="20" customFormat="1" ht="15" x14ac:dyDescent="0.25"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  <c r="AA203" s="108"/>
      <c r="AB203" s="108"/>
    </row>
    <row r="204" spans="2:28" s="20" customFormat="1" ht="15" x14ac:dyDescent="0.25"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  <c r="AA204" s="108"/>
      <c r="AB204" s="108"/>
    </row>
    <row r="205" spans="2:28" s="20" customFormat="1" ht="15" x14ac:dyDescent="0.25"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  <c r="AA205" s="108"/>
      <c r="AB205" s="108"/>
    </row>
    <row r="206" spans="2:28" s="20" customFormat="1" ht="15" x14ac:dyDescent="0.25"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  <c r="AA206" s="108"/>
      <c r="AB206" s="108"/>
    </row>
    <row r="207" spans="2:28" s="20" customFormat="1" ht="15" x14ac:dyDescent="0.25"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</row>
    <row r="208" spans="2:28" s="20" customFormat="1" ht="15" x14ac:dyDescent="0.25"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  <c r="AA208" s="108"/>
      <c r="AB208" s="108"/>
    </row>
    <row r="209" spans="2:28" s="20" customFormat="1" ht="15" x14ac:dyDescent="0.25"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  <c r="AA209" s="108"/>
      <c r="AB209" s="108"/>
    </row>
    <row r="210" spans="2:28" s="20" customFormat="1" ht="15" x14ac:dyDescent="0.25"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  <c r="AA210" s="108"/>
      <c r="AB210" s="108"/>
    </row>
    <row r="211" spans="2:28" s="20" customFormat="1" ht="15" x14ac:dyDescent="0.25"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  <c r="AA211" s="108"/>
      <c r="AB211" s="108"/>
    </row>
    <row r="212" spans="2:28" s="20" customFormat="1" ht="15" x14ac:dyDescent="0.25"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  <c r="AA212" s="108"/>
      <c r="AB212" s="108"/>
    </row>
    <row r="213" spans="2:28" s="20" customFormat="1" ht="15" x14ac:dyDescent="0.25"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  <c r="AA213" s="108"/>
      <c r="AB213" s="108"/>
    </row>
    <row r="214" spans="2:28" s="20" customFormat="1" ht="15" x14ac:dyDescent="0.25"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  <c r="AA214" s="108"/>
      <c r="AB214" s="108"/>
    </row>
    <row r="215" spans="2:28" s="20" customFormat="1" ht="15" x14ac:dyDescent="0.25"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  <c r="AA215" s="108"/>
      <c r="AB215" s="108"/>
    </row>
    <row r="216" spans="2:28" s="20" customFormat="1" ht="15" x14ac:dyDescent="0.25"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  <c r="AA216" s="108"/>
      <c r="AB216" s="108"/>
    </row>
    <row r="217" spans="2:28" s="20" customFormat="1" ht="15" x14ac:dyDescent="0.25"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  <c r="AA217" s="108"/>
      <c r="AB217" s="108"/>
    </row>
    <row r="218" spans="2:28" s="20" customFormat="1" ht="15" x14ac:dyDescent="0.25">
      <c r="B218" s="108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08"/>
      <c r="Y218" s="108"/>
      <c r="Z218" s="108"/>
      <c r="AA218" s="108"/>
      <c r="AB218" s="108"/>
    </row>
    <row r="219" spans="2:28" s="20" customFormat="1" ht="15" x14ac:dyDescent="0.25"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  <c r="Z219" s="108"/>
      <c r="AA219" s="108"/>
      <c r="AB219" s="108"/>
    </row>
    <row r="220" spans="2:28" s="20" customFormat="1" ht="15" x14ac:dyDescent="0.25"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  <c r="AA220" s="108"/>
      <c r="AB220" s="108"/>
    </row>
    <row r="221" spans="2:28" s="20" customFormat="1" ht="15" x14ac:dyDescent="0.25"/>
    <row r="222" spans="2:28" s="20" customFormat="1" ht="15" x14ac:dyDescent="0.25"/>
    <row r="223" spans="2:28" s="20" customFormat="1" ht="15" x14ac:dyDescent="0.25"/>
    <row r="224" spans="2:28" s="20" customFormat="1" hidden="1" x14ac:dyDescent="0.35"/>
    <row r="225" s="20" customFormat="1" hidden="1" x14ac:dyDescent="0.35"/>
    <row r="226" s="20" customFormat="1" hidden="1" x14ac:dyDescent="0.35"/>
    <row r="227" s="20" customFormat="1" hidden="1" x14ac:dyDescent="0.35"/>
    <row r="228" s="20" customFormat="1" hidden="1" x14ac:dyDescent="0.35"/>
    <row r="229" s="20" customFormat="1" hidden="1" x14ac:dyDescent="0.35"/>
    <row r="230" s="20" customFormat="1" hidden="1" x14ac:dyDescent="0.35"/>
    <row r="231" s="20" customFormat="1" hidden="1" x14ac:dyDescent="0.35"/>
    <row r="232" s="20" customFormat="1" hidden="1" x14ac:dyDescent="0.35"/>
    <row r="233" s="20" customFormat="1" hidden="1" x14ac:dyDescent="0.35"/>
    <row r="234" s="20" customFormat="1" hidden="1" x14ac:dyDescent="0.35"/>
    <row r="235" s="20" customFormat="1" hidden="1" x14ac:dyDescent="0.35"/>
    <row r="236" s="20" customFormat="1" hidden="1" x14ac:dyDescent="0.35"/>
    <row r="237" s="20" customFormat="1" hidden="1" x14ac:dyDescent="0.35"/>
    <row r="238" s="20" customFormat="1" hidden="1" x14ac:dyDescent="0.35"/>
    <row r="239" s="20" customFormat="1" hidden="1" x14ac:dyDescent="0.35"/>
    <row r="240" s="20" customFormat="1" hidden="1" x14ac:dyDescent="0.35"/>
    <row r="241" s="20" customFormat="1" hidden="1" x14ac:dyDescent="0.35"/>
    <row r="242" s="20" customFormat="1" hidden="1" x14ac:dyDescent="0.35"/>
    <row r="243" s="20" customFormat="1" hidden="1" x14ac:dyDescent="0.35"/>
    <row r="244" s="20" customFormat="1" hidden="1" x14ac:dyDescent="0.35"/>
    <row r="245" s="20" customFormat="1" hidden="1" x14ac:dyDescent="0.35"/>
    <row r="246" s="20" customFormat="1" hidden="1" x14ac:dyDescent="0.35"/>
    <row r="247" s="20" customFormat="1" hidden="1" x14ac:dyDescent="0.35"/>
    <row r="248" s="20" customFormat="1" hidden="1" x14ac:dyDescent="0.35"/>
    <row r="249" s="20" customFormat="1" hidden="1" x14ac:dyDescent="0.35"/>
    <row r="250" s="20" customFormat="1" hidden="1" x14ac:dyDescent="0.35"/>
    <row r="251" s="20" customFormat="1" hidden="1" x14ac:dyDescent="0.35"/>
    <row r="252" s="20" customFormat="1" hidden="1" x14ac:dyDescent="0.35"/>
    <row r="253" s="20" customFormat="1" hidden="1" x14ac:dyDescent="0.35"/>
    <row r="254" s="20" customFormat="1" hidden="1" x14ac:dyDescent="0.35"/>
    <row r="255" s="20" customFormat="1" hidden="1" x14ac:dyDescent="0.35"/>
    <row r="256" s="20" customFormat="1" hidden="1" x14ac:dyDescent="0.35"/>
    <row r="257" s="20" customFormat="1" hidden="1" x14ac:dyDescent="0.35"/>
    <row r="258" s="20" customFormat="1" hidden="1" x14ac:dyDescent="0.35"/>
    <row r="259" s="20" customFormat="1" hidden="1" x14ac:dyDescent="0.35"/>
    <row r="260" s="20" customFormat="1" hidden="1" x14ac:dyDescent="0.35"/>
    <row r="261" s="20" customFormat="1" hidden="1" x14ac:dyDescent="0.35"/>
    <row r="262" s="20" customFormat="1" hidden="1" x14ac:dyDescent="0.35"/>
    <row r="263" s="20" customFormat="1" hidden="1" x14ac:dyDescent="0.35"/>
    <row r="264" s="20" customFormat="1" hidden="1" x14ac:dyDescent="0.35"/>
    <row r="265" s="20" customFormat="1" hidden="1" x14ac:dyDescent="0.35"/>
    <row r="266" s="20" customFormat="1" hidden="1" x14ac:dyDescent="0.35"/>
    <row r="267" s="20" customFormat="1" hidden="1" x14ac:dyDescent="0.35"/>
    <row r="268" s="20" customFormat="1" hidden="1" x14ac:dyDescent="0.35"/>
    <row r="269" s="20" customFormat="1" hidden="1" x14ac:dyDescent="0.35"/>
    <row r="270" s="20" customFormat="1" hidden="1" x14ac:dyDescent="0.35"/>
    <row r="271" s="20" customFormat="1" hidden="1" x14ac:dyDescent="0.35"/>
    <row r="272" s="20" customFormat="1" hidden="1" x14ac:dyDescent="0.35"/>
    <row r="273" s="20" customFormat="1" hidden="1" x14ac:dyDescent="0.35"/>
    <row r="274" s="20" customFormat="1" hidden="1" x14ac:dyDescent="0.35"/>
    <row r="275" s="20" customFormat="1" hidden="1" x14ac:dyDescent="0.35"/>
    <row r="276" s="20" customFormat="1" hidden="1" x14ac:dyDescent="0.35"/>
    <row r="277" s="20" customFormat="1" hidden="1" x14ac:dyDescent="0.35"/>
    <row r="278" s="20" customFormat="1" hidden="1" x14ac:dyDescent="0.35"/>
    <row r="279" s="20" customFormat="1" hidden="1" x14ac:dyDescent="0.35"/>
    <row r="280" s="20" customFormat="1" hidden="1" x14ac:dyDescent="0.35"/>
    <row r="281" s="20" customFormat="1" hidden="1" x14ac:dyDescent="0.35"/>
    <row r="282" s="20" customFormat="1" hidden="1" x14ac:dyDescent="0.35"/>
    <row r="283" s="20" customFormat="1" hidden="1" x14ac:dyDescent="0.35"/>
    <row r="284" s="20" customFormat="1" hidden="1" x14ac:dyDescent="0.35"/>
    <row r="285" s="20" customFormat="1" hidden="1" x14ac:dyDescent="0.35"/>
    <row r="286" s="20" customFormat="1" hidden="1" x14ac:dyDescent="0.35"/>
    <row r="287" s="20" customFormat="1" hidden="1" x14ac:dyDescent="0.35"/>
    <row r="288" s="20" customFormat="1" hidden="1" x14ac:dyDescent="0.35"/>
    <row r="289" s="20" customFormat="1" hidden="1" x14ac:dyDescent="0.35"/>
    <row r="290" s="20" customFormat="1" hidden="1" x14ac:dyDescent="0.35"/>
    <row r="291" s="20" customFormat="1" hidden="1" x14ac:dyDescent="0.35"/>
    <row r="292" s="20" customFormat="1" hidden="1" x14ac:dyDescent="0.35"/>
    <row r="293" s="20" customFormat="1" hidden="1" x14ac:dyDescent="0.35"/>
    <row r="294" s="20" customFormat="1" hidden="1" x14ac:dyDescent="0.35"/>
    <row r="295" s="20" customFormat="1" hidden="1" x14ac:dyDescent="0.35"/>
    <row r="296" s="20" customFormat="1" hidden="1" x14ac:dyDescent="0.35"/>
    <row r="297" s="20" customFormat="1" hidden="1" x14ac:dyDescent="0.35"/>
    <row r="298" s="20" customFormat="1" hidden="1" x14ac:dyDescent="0.35"/>
    <row r="299" s="20" customFormat="1" hidden="1" x14ac:dyDescent="0.35"/>
    <row r="300" s="20" customFormat="1" hidden="1" x14ac:dyDescent="0.35"/>
    <row r="301" s="20" customFormat="1" hidden="1" x14ac:dyDescent="0.35"/>
    <row r="302" s="20" customFormat="1" hidden="1" x14ac:dyDescent="0.35"/>
    <row r="303" s="20" customFormat="1" hidden="1" x14ac:dyDescent="0.35"/>
    <row r="304" s="20" customFormat="1" hidden="1" x14ac:dyDescent="0.35"/>
    <row r="305" s="20" customFormat="1" hidden="1" x14ac:dyDescent="0.35"/>
    <row r="306" s="20" customFormat="1" hidden="1" x14ac:dyDescent="0.35"/>
    <row r="307" s="20" customFormat="1" hidden="1" x14ac:dyDescent="0.35"/>
    <row r="308" s="20" customFormat="1" hidden="1" x14ac:dyDescent="0.35"/>
    <row r="309" s="20" customFormat="1" hidden="1" x14ac:dyDescent="0.35"/>
    <row r="310" s="20" customFormat="1" hidden="1" x14ac:dyDescent="0.35"/>
    <row r="311" s="20" customFormat="1" hidden="1" x14ac:dyDescent="0.35"/>
    <row r="312" s="20" customFormat="1" hidden="1" x14ac:dyDescent="0.35"/>
    <row r="313" s="20" customFormat="1" hidden="1" x14ac:dyDescent="0.35"/>
    <row r="314" s="20" customFormat="1" hidden="1" x14ac:dyDescent="0.35"/>
    <row r="315" s="20" customFormat="1" hidden="1" x14ac:dyDescent="0.35"/>
    <row r="316" s="20" customFormat="1" hidden="1" x14ac:dyDescent="0.35"/>
    <row r="317" s="20" customFormat="1" hidden="1" x14ac:dyDescent="0.35"/>
    <row r="318" s="20" customFormat="1" hidden="1" x14ac:dyDescent="0.35"/>
    <row r="319" s="20" customFormat="1" hidden="1" x14ac:dyDescent="0.35"/>
    <row r="320" s="20" customFormat="1" hidden="1" x14ac:dyDescent="0.35"/>
    <row r="321" s="20" customFormat="1" hidden="1" x14ac:dyDescent="0.35"/>
    <row r="322" s="20" customFormat="1" hidden="1" x14ac:dyDescent="0.35"/>
    <row r="323" s="20" customFormat="1" hidden="1" x14ac:dyDescent="0.35"/>
    <row r="324" s="20" customFormat="1" hidden="1" x14ac:dyDescent="0.35"/>
    <row r="325" s="20" customFormat="1" hidden="1" x14ac:dyDescent="0.35"/>
    <row r="326" s="20" customFormat="1" hidden="1" x14ac:dyDescent="0.35"/>
    <row r="327" s="20" customFormat="1" hidden="1" x14ac:dyDescent="0.35"/>
    <row r="328" s="20" customFormat="1" hidden="1" x14ac:dyDescent="0.35"/>
    <row r="329" s="20" customFormat="1" hidden="1" x14ac:dyDescent="0.35"/>
    <row r="330" s="20" customFormat="1" hidden="1" x14ac:dyDescent="0.35"/>
    <row r="331" s="20" customFormat="1" hidden="1" x14ac:dyDescent="0.35"/>
    <row r="332" s="20" customFormat="1" hidden="1" x14ac:dyDescent="0.35"/>
    <row r="333" s="20" customFormat="1" hidden="1" x14ac:dyDescent="0.35"/>
    <row r="334" s="20" customFormat="1" hidden="1" x14ac:dyDescent="0.35"/>
    <row r="335" s="20" customFormat="1" hidden="1" x14ac:dyDescent="0.35"/>
    <row r="336" s="20" customFormat="1" hidden="1" x14ac:dyDescent="0.35"/>
    <row r="337" s="20" customFormat="1" hidden="1" x14ac:dyDescent="0.35"/>
    <row r="338" s="20" customFormat="1" hidden="1" x14ac:dyDescent="0.35"/>
    <row r="339" s="20" customFormat="1" hidden="1" x14ac:dyDescent="0.35"/>
    <row r="340" s="20" customFormat="1" hidden="1" x14ac:dyDescent="0.35"/>
    <row r="341" s="20" customFormat="1" hidden="1" x14ac:dyDescent="0.35"/>
    <row r="342" s="20" customFormat="1" hidden="1" x14ac:dyDescent="0.35"/>
    <row r="343" s="20" customFormat="1" hidden="1" x14ac:dyDescent="0.35"/>
    <row r="344" s="20" customFormat="1" hidden="1" x14ac:dyDescent="0.35"/>
    <row r="345" s="20" customFormat="1" hidden="1" x14ac:dyDescent="0.35"/>
    <row r="346" s="20" customFormat="1" hidden="1" x14ac:dyDescent="0.35"/>
    <row r="347" s="20" customFormat="1" hidden="1" x14ac:dyDescent="0.35"/>
    <row r="348" s="20" customFormat="1" hidden="1" x14ac:dyDescent="0.35"/>
    <row r="349" s="20" customFormat="1" hidden="1" x14ac:dyDescent="0.35"/>
    <row r="350" s="20" customFormat="1" hidden="1" x14ac:dyDescent="0.35"/>
    <row r="351" s="20" customFormat="1" hidden="1" x14ac:dyDescent="0.35"/>
    <row r="352" s="20" customFormat="1" hidden="1" x14ac:dyDescent="0.35"/>
    <row r="353" s="20" customFormat="1" hidden="1" x14ac:dyDescent="0.35"/>
    <row r="354" s="20" customFormat="1" hidden="1" x14ac:dyDescent="0.35"/>
    <row r="355" s="20" customFormat="1" hidden="1" x14ac:dyDescent="0.35"/>
    <row r="356" s="20" customFormat="1" hidden="1" x14ac:dyDescent="0.35"/>
    <row r="357" s="20" customFormat="1" hidden="1" x14ac:dyDescent="0.35"/>
    <row r="358" s="20" customFormat="1" hidden="1" x14ac:dyDescent="0.35"/>
    <row r="359" s="20" customFormat="1" hidden="1" x14ac:dyDescent="0.35"/>
    <row r="360" s="20" customFormat="1" hidden="1" x14ac:dyDescent="0.35"/>
    <row r="361" s="20" customFormat="1" hidden="1" x14ac:dyDescent="0.35"/>
    <row r="362" s="20" customFormat="1" hidden="1" x14ac:dyDescent="0.35"/>
    <row r="363" s="20" customFormat="1" hidden="1" x14ac:dyDescent="0.35"/>
    <row r="364" s="20" customFormat="1" hidden="1" x14ac:dyDescent="0.35"/>
    <row r="365" s="20" customFormat="1" hidden="1" x14ac:dyDescent="0.35"/>
    <row r="366" s="20" customFormat="1" hidden="1" x14ac:dyDescent="0.35"/>
    <row r="367" s="20" customFormat="1" hidden="1" x14ac:dyDescent="0.35"/>
    <row r="368" s="20" customFormat="1" hidden="1" x14ac:dyDescent="0.35"/>
    <row r="369" s="20" customFormat="1" hidden="1" x14ac:dyDescent="0.35"/>
    <row r="370" s="20" customFormat="1" hidden="1" x14ac:dyDescent="0.35"/>
    <row r="371" s="20" customFormat="1" hidden="1" x14ac:dyDescent="0.35"/>
    <row r="372" s="20" customFormat="1" hidden="1" x14ac:dyDescent="0.35"/>
    <row r="373" s="20" customFormat="1" hidden="1" x14ac:dyDescent="0.35"/>
    <row r="374" s="20" customFormat="1" hidden="1" x14ac:dyDescent="0.35"/>
    <row r="375" s="20" customFormat="1" hidden="1" x14ac:dyDescent="0.35"/>
    <row r="376" s="20" customFormat="1" hidden="1" x14ac:dyDescent="0.35"/>
    <row r="377" s="20" customFormat="1" hidden="1" x14ac:dyDescent="0.35"/>
    <row r="378" s="20" customFormat="1" hidden="1" x14ac:dyDescent="0.35"/>
    <row r="379" s="20" customFormat="1" hidden="1" x14ac:dyDescent="0.35"/>
    <row r="380" s="20" customFormat="1" hidden="1" x14ac:dyDescent="0.35"/>
    <row r="381" s="20" customFormat="1" hidden="1" x14ac:dyDescent="0.35"/>
    <row r="382" s="20" customFormat="1" hidden="1" x14ac:dyDescent="0.35"/>
    <row r="383" s="20" customFormat="1" hidden="1" x14ac:dyDescent="0.35"/>
    <row r="384" s="20" customFormat="1" hidden="1" x14ac:dyDescent="0.35"/>
    <row r="385" s="20" customFormat="1" hidden="1" x14ac:dyDescent="0.35"/>
    <row r="386" s="20" customFormat="1" hidden="1" x14ac:dyDescent="0.35"/>
    <row r="387" s="20" customFormat="1" hidden="1" x14ac:dyDescent="0.35"/>
    <row r="388" s="20" customFormat="1" hidden="1" x14ac:dyDescent="0.35"/>
    <row r="389" s="20" customFormat="1" hidden="1" x14ac:dyDescent="0.35"/>
    <row r="390" s="20" customFormat="1" hidden="1" x14ac:dyDescent="0.35"/>
    <row r="391" s="20" customFormat="1" hidden="1" x14ac:dyDescent="0.35"/>
    <row r="392" s="20" customFormat="1" hidden="1" x14ac:dyDescent="0.35"/>
    <row r="393" s="20" customFormat="1" hidden="1" x14ac:dyDescent="0.35"/>
    <row r="394" s="20" customFormat="1" hidden="1" x14ac:dyDescent="0.35"/>
    <row r="395" s="20" customFormat="1" hidden="1" x14ac:dyDescent="0.35"/>
    <row r="396" s="20" customFormat="1" hidden="1" x14ac:dyDescent="0.35"/>
    <row r="397" s="20" customFormat="1" hidden="1" x14ac:dyDescent="0.35"/>
    <row r="398" s="20" customFormat="1" hidden="1" x14ac:dyDescent="0.35"/>
    <row r="399" s="20" customFormat="1" hidden="1" x14ac:dyDescent="0.35"/>
    <row r="400" s="20" customFormat="1" hidden="1" x14ac:dyDescent="0.35"/>
    <row r="401" s="20" customFormat="1" hidden="1" x14ac:dyDescent="0.35"/>
    <row r="402" s="20" customFormat="1" hidden="1" x14ac:dyDescent="0.35"/>
    <row r="403" s="20" customFormat="1" hidden="1" x14ac:dyDescent="0.35"/>
    <row r="404" s="20" customFormat="1" hidden="1" x14ac:dyDescent="0.35"/>
    <row r="405" s="20" customFormat="1" hidden="1" x14ac:dyDescent="0.35"/>
    <row r="406" s="20" customFormat="1" hidden="1" x14ac:dyDescent="0.35"/>
    <row r="407" s="20" customFormat="1" hidden="1" x14ac:dyDescent="0.35"/>
    <row r="408" s="20" customFormat="1" hidden="1" x14ac:dyDescent="0.35"/>
    <row r="409" s="20" customFormat="1" hidden="1" x14ac:dyDescent="0.35"/>
    <row r="410" s="20" customFormat="1" hidden="1" x14ac:dyDescent="0.35"/>
    <row r="411" s="20" customFormat="1" hidden="1" x14ac:dyDescent="0.35"/>
    <row r="412" s="20" customFormat="1" hidden="1" x14ac:dyDescent="0.35"/>
    <row r="413" s="20" customFormat="1" hidden="1" x14ac:dyDescent="0.35"/>
    <row r="414" s="20" customFormat="1" hidden="1" x14ac:dyDescent="0.35"/>
    <row r="415" s="20" customFormat="1" hidden="1" x14ac:dyDescent="0.35"/>
    <row r="416" s="20" customFormat="1" hidden="1" x14ac:dyDescent="0.35"/>
    <row r="417" s="20" customFormat="1" hidden="1" x14ac:dyDescent="0.35"/>
    <row r="418" s="20" customFormat="1" hidden="1" x14ac:dyDescent="0.35"/>
    <row r="419" s="20" customFormat="1" hidden="1" x14ac:dyDescent="0.35"/>
    <row r="420" s="20" customFormat="1" hidden="1" x14ac:dyDescent="0.35"/>
    <row r="421" s="20" customFormat="1" hidden="1" x14ac:dyDescent="0.35"/>
    <row r="422" s="20" customFormat="1" hidden="1" x14ac:dyDescent="0.35"/>
    <row r="423" s="20" customFormat="1" hidden="1" x14ac:dyDescent="0.35"/>
    <row r="424" s="20" customFormat="1" hidden="1" x14ac:dyDescent="0.35"/>
    <row r="425" s="20" customFormat="1" hidden="1" x14ac:dyDescent="0.35"/>
    <row r="426" s="20" customFormat="1" hidden="1" x14ac:dyDescent="0.35"/>
    <row r="427" s="20" customFormat="1" hidden="1" x14ac:dyDescent="0.35"/>
    <row r="428" s="20" customFormat="1" hidden="1" x14ac:dyDescent="0.35"/>
    <row r="429" s="20" customFormat="1" hidden="1" x14ac:dyDescent="0.35"/>
    <row r="430" s="20" customFormat="1" hidden="1" x14ac:dyDescent="0.35"/>
    <row r="431" s="20" customFormat="1" hidden="1" x14ac:dyDescent="0.35"/>
    <row r="432" s="20" customFormat="1" hidden="1" x14ac:dyDescent="0.35"/>
    <row r="433" s="20" customFormat="1" hidden="1" x14ac:dyDescent="0.35"/>
    <row r="434" s="20" customFormat="1" hidden="1" x14ac:dyDescent="0.35"/>
    <row r="435" s="20" customFormat="1" hidden="1" x14ac:dyDescent="0.35"/>
    <row r="436" s="20" customFormat="1" hidden="1" x14ac:dyDescent="0.35"/>
    <row r="437" s="20" customFormat="1" hidden="1" x14ac:dyDescent="0.35"/>
    <row r="438" s="20" customFormat="1" hidden="1" x14ac:dyDescent="0.35"/>
    <row r="439" s="20" customFormat="1" hidden="1" x14ac:dyDescent="0.35"/>
    <row r="440" s="20" customFormat="1" hidden="1" x14ac:dyDescent="0.35"/>
    <row r="441" s="20" customFormat="1" hidden="1" x14ac:dyDescent="0.35"/>
    <row r="442" s="20" customFormat="1" hidden="1" x14ac:dyDescent="0.35"/>
    <row r="443" s="20" customFormat="1" hidden="1" x14ac:dyDescent="0.35"/>
    <row r="444" s="20" customFormat="1" hidden="1" x14ac:dyDescent="0.35"/>
    <row r="445" s="20" customFormat="1" hidden="1" x14ac:dyDescent="0.35"/>
    <row r="446" s="20" customFormat="1" hidden="1" x14ac:dyDescent="0.35"/>
    <row r="447" s="20" customFormat="1" hidden="1" x14ac:dyDescent="0.35"/>
    <row r="448" s="20" customFormat="1" hidden="1" x14ac:dyDescent="0.35"/>
    <row r="449" s="20" customFormat="1" hidden="1" x14ac:dyDescent="0.35"/>
    <row r="450" s="20" customFormat="1" hidden="1" x14ac:dyDescent="0.35"/>
    <row r="451" s="20" customFormat="1" hidden="1" x14ac:dyDescent="0.35"/>
    <row r="452" s="20" customFormat="1" hidden="1" x14ac:dyDescent="0.35"/>
    <row r="453" s="20" customFormat="1" hidden="1" x14ac:dyDescent="0.35"/>
    <row r="454" ht="14.45" customHeight="1" x14ac:dyDescent="0.25"/>
    <row r="455" ht="14.45" customHeight="1" x14ac:dyDescent="0.25"/>
    <row r="456" ht="14.45" customHeight="1" x14ac:dyDescent="0.25"/>
  </sheetData>
  <mergeCells count="3">
    <mergeCell ref="A1:X1"/>
    <mergeCell ref="Z1:AA1"/>
    <mergeCell ref="A2:AC2"/>
  </mergeCells>
  <hyperlinks>
    <hyperlink ref="Z1:AA1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S93"/>
  <sheetViews>
    <sheetView showGridLines="0" showRowColHeaders="0" workbookViewId="0">
      <selection activeCell="M1" sqref="M1:O1"/>
    </sheetView>
  </sheetViews>
  <sheetFormatPr defaultColWidth="0" defaultRowHeight="15" zeroHeight="1" x14ac:dyDescent="0.25"/>
  <cols>
    <col min="1" max="1" width="9.140625" style="45" customWidth="1"/>
    <col min="2" max="2" width="1.140625" style="20" customWidth="1"/>
    <col min="3" max="3" width="30" style="4" customWidth="1"/>
    <col min="4" max="4" width="17.5703125" style="4" customWidth="1"/>
    <col min="5" max="5" width="16.42578125" style="4" customWidth="1"/>
    <col min="6" max="6" width="10.85546875" style="45" customWidth="1"/>
    <col min="7" max="7" width="10.85546875" style="54" customWidth="1"/>
    <col min="8" max="13" width="10.85546875" style="45" customWidth="1"/>
    <col min="14" max="14" width="2" style="20" customWidth="1"/>
    <col min="15" max="16" width="9.140625" style="45" customWidth="1"/>
    <col min="17" max="19" width="0" style="45" hidden="1" customWidth="1"/>
    <col min="20" max="16384" width="9.140625" style="45" hidden="1"/>
  </cols>
  <sheetData>
    <row r="1" spans="2:15" s="18" customFormat="1" ht="29.45" customHeight="1" x14ac:dyDescent="0.35">
      <c r="C1" s="548" t="s">
        <v>117</v>
      </c>
      <c r="D1" s="548"/>
      <c r="E1" s="114"/>
      <c r="G1" s="115"/>
      <c r="M1" s="526" t="s">
        <v>124</v>
      </c>
      <c r="N1" s="526"/>
      <c r="O1" s="526"/>
    </row>
    <row r="2" spans="2:15" ht="14.45" x14ac:dyDescent="0.35">
      <c r="B2" s="56"/>
      <c r="C2" s="5"/>
      <c r="D2" s="5"/>
      <c r="E2" s="5"/>
      <c r="N2" s="56"/>
    </row>
    <row r="3" spans="2:15" x14ac:dyDescent="0.25">
      <c r="B3" s="56"/>
      <c r="C3" s="563" t="s">
        <v>198</v>
      </c>
      <c r="D3" s="5"/>
      <c r="E3" s="5"/>
      <c r="N3" s="56"/>
    </row>
    <row r="4" spans="2:15" x14ac:dyDescent="0.25">
      <c r="B4" s="56"/>
      <c r="C4" s="563"/>
      <c r="D4" s="5"/>
      <c r="E4" s="5"/>
      <c r="N4" s="56"/>
    </row>
    <row r="5" spans="2:15" thickBot="1" x14ac:dyDescent="0.4">
      <c r="B5" s="56"/>
      <c r="N5" s="56"/>
    </row>
    <row r="6" spans="2:15" s="16" customFormat="1" ht="25.9" customHeight="1" thickTop="1" thickBot="1" x14ac:dyDescent="0.4">
      <c r="B6" s="120"/>
      <c r="C6" s="566"/>
      <c r="D6" s="567"/>
      <c r="E6" s="568"/>
      <c r="F6" s="569" t="s">
        <v>202</v>
      </c>
      <c r="G6" s="570"/>
      <c r="H6" s="569" t="s">
        <v>203</v>
      </c>
      <c r="I6" s="570"/>
      <c r="J6" s="569" t="s">
        <v>204</v>
      </c>
      <c r="K6" s="570"/>
      <c r="L6" s="569" t="s">
        <v>205</v>
      </c>
      <c r="M6" s="570"/>
      <c r="N6" s="121"/>
    </row>
    <row r="7" spans="2:15" ht="10.5" customHeight="1" thickTop="1" thickBot="1" x14ac:dyDescent="0.3">
      <c r="B7" s="56"/>
      <c r="C7" s="571" t="s">
        <v>52</v>
      </c>
      <c r="D7" s="572" t="s">
        <v>13</v>
      </c>
      <c r="E7" s="573"/>
      <c r="F7" s="576">
        <f>Data!G25</f>
        <v>18</v>
      </c>
      <c r="G7" s="577"/>
      <c r="H7" s="537" t="str">
        <f>Data!G78</f>
        <v>No data</v>
      </c>
      <c r="I7" s="538"/>
      <c r="J7" s="537" t="str">
        <f>Data!G130</f>
        <v>No data</v>
      </c>
      <c r="K7" s="538"/>
      <c r="L7" s="537" t="str">
        <f>Data!G183</f>
        <v>No data</v>
      </c>
      <c r="M7" s="538"/>
      <c r="N7" s="122"/>
    </row>
    <row r="8" spans="2:15" ht="10.5" customHeight="1" thickTop="1" thickBot="1" x14ac:dyDescent="0.3">
      <c r="B8" s="56"/>
      <c r="C8" s="571"/>
      <c r="D8" s="574"/>
      <c r="E8" s="575"/>
      <c r="F8" s="578"/>
      <c r="G8" s="579"/>
      <c r="H8" s="539"/>
      <c r="I8" s="540"/>
      <c r="J8" s="539"/>
      <c r="K8" s="540"/>
      <c r="L8" s="539"/>
      <c r="M8" s="540"/>
      <c r="N8" s="122"/>
    </row>
    <row r="9" spans="2:15" ht="10.5" customHeight="1" thickTop="1" thickBot="1" x14ac:dyDescent="0.3">
      <c r="B9" s="56"/>
      <c r="C9" s="571"/>
      <c r="D9" s="574"/>
      <c r="E9" s="575"/>
      <c r="F9" s="580"/>
      <c r="G9" s="581"/>
      <c r="H9" s="541"/>
      <c r="I9" s="542"/>
      <c r="J9" s="541"/>
      <c r="K9" s="542"/>
      <c r="L9" s="541"/>
      <c r="M9" s="542"/>
      <c r="N9" s="122"/>
    </row>
    <row r="10" spans="2:15" ht="10.5" customHeight="1" thickTop="1" thickBot="1" x14ac:dyDescent="0.3">
      <c r="B10" s="56"/>
      <c r="C10" s="571"/>
      <c r="D10" s="572" t="s">
        <v>14</v>
      </c>
      <c r="E10" s="573"/>
      <c r="F10" s="576">
        <f>Data!H25</f>
        <v>0</v>
      </c>
      <c r="G10" s="582"/>
      <c r="H10" s="537" t="str">
        <f>Data!H78</f>
        <v>No data</v>
      </c>
      <c r="I10" s="538"/>
      <c r="J10" s="537" t="str">
        <f>Data!H130</f>
        <v>No data</v>
      </c>
      <c r="K10" s="538"/>
      <c r="L10" s="537" t="str">
        <f>Data!H183</f>
        <v>No data</v>
      </c>
      <c r="M10" s="538"/>
      <c r="N10" s="122"/>
    </row>
    <row r="11" spans="2:15" ht="10.5" customHeight="1" thickTop="1" thickBot="1" x14ac:dyDescent="0.3">
      <c r="B11" s="56"/>
      <c r="C11" s="571"/>
      <c r="D11" s="574"/>
      <c r="E11" s="575"/>
      <c r="F11" s="583"/>
      <c r="G11" s="584"/>
      <c r="H11" s="539"/>
      <c r="I11" s="540"/>
      <c r="J11" s="539"/>
      <c r="K11" s="540"/>
      <c r="L11" s="539"/>
      <c r="M11" s="540"/>
      <c r="N11" s="122"/>
    </row>
    <row r="12" spans="2:15" ht="10.5" customHeight="1" thickTop="1" thickBot="1" x14ac:dyDescent="0.3">
      <c r="B12" s="56"/>
      <c r="C12" s="571"/>
      <c r="D12" s="574"/>
      <c r="E12" s="575"/>
      <c r="F12" s="585"/>
      <c r="G12" s="586"/>
      <c r="H12" s="541"/>
      <c r="I12" s="542"/>
      <c r="J12" s="541"/>
      <c r="K12" s="542"/>
      <c r="L12" s="541"/>
      <c r="M12" s="542"/>
      <c r="N12" s="122"/>
    </row>
    <row r="13" spans="2:15" ht="15" customHeight="1" thickTop="1" x14ac:dyDescent="0.25">
      <c r="B13" s="56"/>
      <c r="C13" s="564" t="s">
        <v>37</v>
      </c>
      <c r="D13" s="551" t="s">
        <v>13</v>
      </c>
      <c r="E13" s="553" t="s">
        <v>39</v>
      </c>
      <c r="F13" s="555">
        <f>Data!J25</f>
        <v>67</v>
      </c>
      <c r="G13" s="557">
        <f>IFERROR(F13/F19,0)</f>
        <v>0.58771929824561409</v>
      </c>
      <c r="H13" s="546" t="str">
        <f>Data!J78</f>
        <v>No data</v>
      </c>
      <c r="I13" s="547">
        <f>IFERROR(H13/H19,0)</f>
        <v>0</v>
      </c>
      <c r="J13" s="546" t="str">
        <f>Data!J130</f>
        <v>No data</v>
      </c>
      <c r="K13" s="547">
        <f>IFERROR(J13/J19,0)</f>
        <v>0</v>
      </c>
      <c r="L13" s="546" t="str">
        <f>Data!J183</f>
        <v>No data</v>
      </c>
      <c r="M13" s="547">
        <f>IFERROR(L13/L19,0)</f>
        <v>0</v>
      </c>
      <c r="N13" s="123"/>
    </row>
    <row r="14" spans="2:15" ht="15" customHeight="1" x14ac:dyDescent="0.25">
      <c r="B14" s="56"/>
      <c r="C14" s="565"/>
      <c r="D14" s="552"/>
      <c r="E14" s="554"/>
      <c r="F14" s="556"/>
      <c r="G14" s="558"/>
      <c r="H14" s="543"/>
      <c r="I14" s="525"/>
      <c r="J14" s="543"/>
      <c r="K14" s="525"/>
      <c r="L14" s="543"/>
      <c r="M14" s="525"/>
      <c r="N14" s="123"/>
    </row>
    <row r="15" spans="2:15" ht="15" customHeight="1" x14ac:dyDescent="0.25">
      <c r="B15" s="56"/>
      <c r="C15" s="565"/>
      <c r="D15" s="552"/>
      <c r="E15" s="554" t="s">
        <v>40</v>
      </c>
      <c r="F15" s="556">
        <f>Data!K25</f>
        <v>47</v>
      </c>
      <c r="G15" s="558">
        <f>IFERROR(F15/F19,0)</f>
        <v>0.41228070175438597</v>
      </c>
      <c r="H15" s="543" t="str">
        <f>Data!K78</f>
        <v>No data</v>
      </c>
      <c r="I15" s="525">
        <f>IFERROR(H15/H19,0)</f>
        <v>0</v>
      </c>
      <c r="J15" s="543" t="str">
        <f>Data!K130</f>
        <v>No data</v>
      </c>
      <c r="K15" s="525">
        <f>IFERROR(J15/J19,0)</f>
        <v>0</v>
      </c>
      <c r="L15" s="543" t="str">
        <f>Data!K183</f>
        <v>No data</v>
      </c>
      <c r="M15" s="525">
        <f>IFERROR(L15/L19,0)</f>
        <v>0</v>
      </c>
      <c r="N15" s="123"/>
    </row>
    <row r="16" spans="2:15" ht="15" customHeight="1" x14ac:dyDescent="0.25">
      <c r="B16" s="56"/>
      <c r="C16" s="565"/>
      <c r="D16" s="552"/>
      <c r="E16" s="554"/>
      <c r="F16" s="556"/>
      <c r="G16" s="558"/>
      <c r="H16" s="543"/>
      <c r="I16" s="525"/>
      <c r="J16" s="543"/>
      <c r="K16" s="525"/>
      <c r="L16" s="543"/>
      <c r="M16" s="525"/>
      <c r="N16" s="123"/>
    </row>
    <row r="17" spans="2:14" ht="15" customHeight="1" x14ac:dyDescent="0.25">
      <c r="B17" s="56"/>
      <c r="C17" s="565"/>
      <c r="D17" s="552"/>
      <c r="E17" s="561" t="s">
        <v>41</v>
      </c>
      <c r="F17" s="556">
        <f>Data!L25</f>
        <v>0</v>
      </c>
      <c r="G17" s="558">
        <f>IFERROR(F17/F19,0)</f>
        <v>0</v>
      </c>
      <c r="H17" s="543" t="str">
        <f>Data!L78</f>
        <v>No data</v>
      </c>
      <c r="I17" s="525">
        <f>IFERROR(H17/H19,0)</f>
        <v>0</v>
      </c>
      <c r="J17" s="543" t="str">
        <f>Data!L130</f>
        <v>No data</v>
      </c>
      <c r="K17" s="525">
        <f>IFERROR(J17/J19,0)</f>
        <v>0</v>
      </c>
      <c r="L17" s="543" t="str">
        <f>Data!L183</f>
        <v>No data</v>
      </c>
      <c r="M17" s="525">
        <f>IFERROR(L17/L19,0)</f>
        <v>0</v>
      </c>
      <c r="N17" s="123"/>
    </row>
    <row r="18" spans="2:14" ht="15" customHeight="1" x14ac:dyDescent="0.25">
      <c r="B18" s="56"/>
      <c r="C18" s="565"/>
      <c r="D18" s="552"/>
      <c r="E18" s="554"/>
      <c r="F18" s="556"/>
      <c r="G18" s="558"/>
      <c r="H18" s="543"/>
      <c r="I18" s="525"/>
      <c r="J18" s="543"/>
      <c r="K18" s="525"/>
      <c r="L18" s="543"/>
      <c r="M18" s="525"/>
      <c r="N18" s="123"/>
    </row>
    <row r="19" spans="2:14" ht="26.25" customHeight="1" thickBot="1" x14ac:dyDescent="0.3">
      <c r="B19" s="56"/>
      <c r="C19" s="565"/>
      <c r="D19" s="562"/>
      <c r="E19" s="58" t="s">
        <v>42</v>
      </c>
      <c r="F19" s="549">
        <f>Data!N25</f>
        <v>114</v>
      </c>
      <c r="G19" s="550"/>
      <c r="H19" s="534" t="str">
        <f>Data!N78</f>
        <v>No data</v>
      </c>
      <c r="I19" s="535"/>
      <c r="J19" s="534" t="str">
        <f>Data!N130</f>
        <v>No data</v>
      </c>
      <c r="K19" s="535"/>
      <c r="L19" s="534" t="str">
        <f>Data!N183</f>
        <v>No data</v>
      </c>
      <c r="M19" s="535"/>
      <c r="N19" s="122"/>
    </row>
    <row r="20" spans="2:14" ht="15" customHeight="1" thickTop="1" x14ac:dyDescent="0.25">
      <c r="B20" s="56"/>
      <c r="C20" s="565"/>
      <c r="D20" s="551" t="s">
        <v>14</v>
      </c>
      <c r="E20" s="553" t="s">
        <v>39</v>
      </c>
      <c r="F20" s="555">
        <f>Data!P25</f>
        <v>0</v>
      </c>
      <c r="G20" s="557">
        <f>IFERROR(F20/F26,0)</f>
        <v>0</v>
      </c>
      <c r="H20" s="546" t="str">
        <f>Data!P78</f>
        <v>No data</v>
      </c>
      <c r="I20" s="547">
        <f>IFERROR(H20/H26,0)</f>
        <v>0</v>
      </c>
      <c r="J20" s="546" t="str">
        <f>Data!P130</f>
        <v>No data</v>
      </c>
      <c r="K20" s="547">
        <f>IFERROR(J20/J26,0)</f>
        <v>0</v>
      </c>
      <c r="L20" s="546" t="str">
        <f>Data!P183</f>
        <v>No data</v>
      </c>
      <c r="M20" s="547">
        <f>IFERROR(L20/L26,0)</f>
        <v>0</v>
      </c>
      <c r="N20" s="123"/>
    </row>
    <row r="21" spans="2:14" ht="15" customHeight="1" x14ac:dyDescent="0.25">
      <c r="B21" s="56"/>
      <c r="C21" s="565"/>
      <c r="D21" s="552"/>
      <c r="E21" s="554"/>
      <c r="F21" s="556"/>
      <c r="G21" s="558"/>
      <c r="H21" s="543"/>
      <c r="I21" s="525"/>
      <c r="J21" s="544"/>
      <c r="K21" s="525"/>
      <c r="L21" s="544"/>
      <c r="M21" s="525"/>
      <c r="N21" s="123"/>
    </row>
    <row r="22" spans="2:14" ht="15" customHeight="1" x14ac:dyDescent="0.25">
      <c r="B22" s="56"/>
      <c r="C22" s="565"/>
      <c r="D22" s="552"/>
      <c r="E22" s="554" t="s">
        <v>40</v>
      </c>
      <c r="F22" s="556">
        <f>Data!Q25</f>
        <v>0</v>
      </c>
      <c r="G22" s="558">
        <f>IFERROR(F22/F26,0)</f>
        <v>0</v>
      </c>
      <c r="H22" s="543" t="str">
        <f>Data!Q78</f>
        <v>No data</v>
      </c>
      <c r="I22" s="525">
        <f>IFERROR(H22/H26,0)</f>
        <v>0</v>
      </c>
      <c r="J22" s="543" t="str">
        <f>Data!Q130</f>
        <v>No data</v>
      </c>
      <c r="K22" s="525">
        <f>IFERROR(J22/J26,0)</f>
        <v>0</v>
      </c>
      <c r="L22" s="543" t="str">
        <f>Data!Q183</f>
        <v>No data</v>
      </c>
      <c r="M22" s="525">
        <f>IFERROR(L22/L26,0)</f>
        <v>0</v>
      </c>
      <c r="N22" s="123"/>
    </row>
    <row r="23" spans="2:14" ht="15" customHeight="1" x14ac:dyDescent="0.25">
      <c r="B23" s="56"/>
      <c r="C23" s="565"/>
      <c r="D23" s="552"/>
      <c r="E23" s="554"/>
      <c r="F23" s="556"/>
      <c r="G23" s="558"/>
      <c r="H23" s="543"/>
      <c r="I23" s="525"/>
      <c r="J23" s="544"/>
      <c r="K23" s="525"/>
      <c r="L23" s="544"/>
      <c r="M23" s="525"/>
      <c r="N23" s="123"/>
    </row>
    <row r="24" spans="2:14" ht="15" customHeight="1" x14ac:dyDescent="0.25">
      <c r="B24" s="56"/>
      <c r="C24" s="565"/>
      <c r="D24" s="552"/>
      <c r="E24" s="561" t="s">
        <v>41</v>
      </c>
      <c r="F24" s="556">
        <f>Data!R25</f>
        <v>0</v>
      </c>
      <c r="G24" s="558">
        <f>IFERROR(F24/F26,0)</f>
        <v>0</v>
      </c>
      <c r="H24" s="543" t="str">
        <f>Data!R78</f>
        <v>No data</v>
      </c>
      <c r="I24" s="525">
        <f>IFERROR(H24/H26,0)</f>
        <v>0</v>
      </c>
      <c r="J24" s="543" t="str">
        <f>Data!R130</f>
        <v>No data</v>
      </c>
      <c r="K24" s="525">
        <f>IFERROR(J24/J26,0)</f>
        <v>0</v>
      </c>
      <c r="L24" s="543" t="str">
        <f>Data!R183</f>
        <v>No data</v>
      </c>
      <c r="M24" s="525">
        <f>IFERROR(L24/L26,0)</f>
        <v>0</v>
      </c>
      <c r="N24" s="123"/>
    </row>
    <row r="25" spans="2:14" ht="15" customHeight="1" x14ac:dyDescent="0.25">
      <c r="B25" s="56"/>
      <c r="C25" s="565"/>
      <c r="D25" s="552"/>
      <c r="E25" s="554"/>
      <c r="F25" s="556"/>
      <c r="G25" s="558"/>
      <c r="H25" s="543"/>
      <c r="I25" s="525"/>
      <c r="J25" s="544"/>
      <c r="K25" s="525"/>
      <c r="L25" s="544"/>
      <c r="M25" s="525"/>
      <c r="N25" s="123"/>
    </row>
    <row r="26" spans="2:14" ht="21.75" customHeight="1" thickBot="1" x14ac:dyDescent="0.3">
      <c r="B26" s="56"/>
      <c r="C26" s="565"/>
      <c r="D26" s="552"/>
      <c r="E26" s="101" t="s">
        <v>42</v>
      </c>
      <c r="F26" s="559">
        <f>Data!S25</f>
        <v>0</v>
      </c>
      <c r="G26" s="560"/>
      <c r="H26" s="534" t="str">
        <f>Data!S78</f>
        <v>No data</v>
      </c>
      <c r="I26" s="535"/>
      <c r="J26" s="534" t="str">
        <f>Data!T130</f>
        <v>No data</v>
      </c>
      <c r="K26" s="536"/>
      <c r="L26" s="534" t="str">
        <f>Data!T183</f>
        <v>No data</v>
      </c>
      <c r="M26" s="536"/>
      <c r="N26" s="122"/>
    </row>
    <row r="27" spans="2:14" ht="27.75" customHeight="1" thickTop="1" thickBot="1" x14ac:dyDescent="0.3">
      <c r="B27" s="56"/>
      <c r="C27" s="530" t="s">
        <v>4</v>
      </c>
      <c r="D27" s="530" t="s">
        <v>13</v>
      </c>
      <c r="E27" s="531"/>
      <c r="F27" s="532">
        <f>Data!U25</f>
        <v>0.14000000000000001</v>
      </c>
      <c r="G27" s="533"/>
      <c r="H27" s="527" t="str">
        <f>Data!U78</f>
        <v>No data</v>
      </c>
      <c r="I27" s="529"/>
      <c r="J27" s="527" t="str">
        <f>Data!U130</f>
        <v>No data</v>
      </c>
      <c r="K27" s="528"/>
      <c r="L27" s="527" t="str">
        <f>Data!U183</f>
        <v>No data</v>
      </c>
      <c r="M27" s="529"/>
      <c r="N27" s="124"/>
    </row>
    <row r="28" spans="2:14" ht="24" customHeight="1" thickTop="1" thickBot="1" x14ac:dyDescent="0.3">
      <c r="B28" s="56"/>
      <c r="C28" s="530"/>
      <c r="D28" s="530" t="s">
        <v>14</v>
      </c>
      <c r="E28" s="531"/>
      <c r="F28" s="532">
        <f>Data!V25</f>
        <v>0</v>
      </c>
      <c r="G28" s="533"/>
      <c r="H28" s="527" t="str">
        <f>Data!V78</f>
        <v>No data</v>
      </c>
      <c r="I28" s="529"/>
      <c r="J28" s="527" t="str">
        <f>Data!V130</f>
        <v>No data</v>
      </c>
      <c r="K28" s="528"/>
      <c r="L28" s="527" t="str">
        <f>Data!V183</f>
        <v>No data</v>
      </c>
      <c r="M28" s="529"/>
      <c r="N28" s="124"/>
    </row>
    <row r="29" spans="2:14" thickTop="1" x14ac:dyDescent="0.35">
      <c r="B29" s="56"/>
      <c r="N29" s="56"/>
    </row>
    <row r="30" spans="2:14" ht="14.45" x14ac:dyDescent="0.35">
      <c r="C30" s="19"/>
      <c r="D30" s="19"/>
      <c r="E30" s="19"/>
      <c r="F30" s="20"/>
      <c r="G30" s="55"/>
      <c r="H30" s="20"/>
      <c r="I30" s="20"/>
      <c r="J30" s="20"/>
      <c r="K30" s="20"/>
      <c r="L30" s="20"/>
      <c r="M30" s="20"/>
    </row>
    <row r="31" spans="2:14" ht="14.45" x14ac:dyDescent="0.35">
      <c r="C31" s="545" t="s">
        <v>51</v>
      </c>
      <c r="D31" s="545"/>
      <c r="E31" s="545"/>
      <c r="F31" s="545"/>
      <c r="G31" s="314"/>
      <c r="H31" s="20"/>
      <c r="I31" s="20"/>
      <c r="J31" s="20"/>
      <c r="K31" s="20"/>
      <c r="L31" s="20"/>
      <c r="M31" s="20"/>
    </row>
    <row r="32" spans="2:14" ht="14.45" x14ac:dyDescent="0.35">
      <c r="C32" s="19"/>
      <c r="D32" s="19"/>
      <c r="E32" s="19"/>
      <c r="F32" s="20"/>
      <c r="G32" s="55"/>
      <c r="H32" s="20"/>
      <c r="I32" s="20"/>
      <c r="J32" s="20"/>
      <c r="K32" s="20"/>
      <c r="L32" s="20"/>
      <c r="M32" s="20"/>
    </row>
    <row r="33" spans="3:13" ht="14.45" x14ac:dyDescent="0.35">
      <c r="C33" s="19"/>
      <c r="D33" s="19"/>
      <c r="E33" s="19"/>
      <c r="F33" s="20"/>
      <c r="G33" s="55"/>
      <c r="H33" s="20"/>
      <c r="I33" s="20"/>
      <c r="J33" s="20"/>
      <c r="K33" s="20"/>
      <c r="L33" s="20"/>
      <c r="M33" s="20"/>
    </row>
    <row r="34" spans="3:13" ht="14.45" x14ac:dyDescent="0.35">
      <c r="C34" s="19"/>
      <c r="D34" s="19"/>
      <c r="E34" s="19"/>
      <c r="F34" s="20"/>
      <c r="G34" s="55"/>
      <c r="H34" s="20"/>
      <c r="I34" s="20"/>
      <c r="J34" s="20"/>
      <c r="K34" s="20"/>
      <c r="L34" s="20"/>
      <c r="M34" s="20"/>
    </row>
    <row r="35" spans="3:13" ht="14.45" x14ac:dyDescent="0.35">
      <c r="C35" s="19"/>
      <c r="D35" s="19"/>
      <c r="E35" s="19"/>
      <c r="F35" s="20"/>
      <c r="G35" s="55"/>
      <c r="H35" s="20"/>
      <c r="I35" s="20"/>
      <c r="J35" s="20"/>
      <c r="K35" s="20"/>
      <c r="L35" s="20"/>
      <c r="M35" s="20"/>
    </row>
    <row r="36" spans="3:13" ht="14.45" x14ac:dyDescent="0.35">
      <c r="C36" s="19"/>
      <c r="D36" s="19"/>
      <c r="E36" s="19"/>
      <c r="F36" s="20"/>
      <c r="G36" s="55"/>
      <c r="H36" s="20"/>
      <c r="I36" s="20"/>
      <c r="J36" s="20"/>
      <c r="K36" s="20"/>
      <c r="L36" s="20"/>
      <c r="M36" s="20"/>
    </row>
    <row r="37" spans="3:13" ht="14.45" x14ac:dyDescent="0.35">
      <c r="C37" s="19"/>
      <c r="D37" s="19"/>
      <c r="E37" s="19"/>
      <c r="F37" s="20"/>
      <c r="G37" s="55"/>
      <c r="H37" s="20"/>
      <c r="I37" s="20"/>
      <c r="J37" s="20"/>
      <c r="K37" s="20"/>
      <c r="L37" s="20"/>
      <c r="M37" s="20"/>
    </row>
    <row r="38" spans="3:13" ht="14.45" x14ac:dyDescent="0.35">
      <c r="C38" s="19"/>
      <c r="D38" s="19"/>
      <c r="E38" s="19"/>
      <c r="F38" s="20"/>
      <c r="G38" s="55"/>
      <c r="H38" s="20"/>
      <c r="I38" s="20"/>
      <c r="J38" s="20"/>
      <c r="K38" s="20"/>
      <c r="L38" s="20"/>
      <c r="M38" s="20"/>
    </row>
    <row r="39" spans="3:13" ht="14.45" x14ac:dyDescent="0.35">
      <c r="C39" s="19"/>
      <c r="D39" s="19"/>
      <c r="E39" s="19"/>
      <c r="F39" s="20"/>
      <c r="G39" s="55"/>
      <c r="H39" s="20"/>
      <c r="I39" s="20"/>
      <c r="J39" s="20"/>
      <c r="K39" s="20"/>
      <c r="L39" s="20"/>
      <c r="M39" s="20"/>
    </row>
    <row r="40" spans="3:13" ht="14.45" x14ac:dyDescent="0.35">
      <c r="C40" s="19"/>
      <c r="D40" s="19"/>
      <c r="E40" s="19"/>
      <c r="F40" s="20"/>
      <c r="G40" s="55"/>
      <c r="H40" s="20"/>
      <c r="I40" s="20"/>
      <c r="J40" s="20"/>
      <c r="K40" s="20"/>
      <c r="L40" s="20"/>
      <c r="M40" s="20"/>
    </row>
    <row r="41" spans="3:13" ht="14.45" x14ac:dyDescent="0.35">
      <c r="C41" s="19"/>
      <c r="D41" s="19"/>
      <c r="E41" s="19"/>
      <c r="F41" s="20"/>
      <c r="G41" s="55"/>
      <c r="H41" s="20"/>
      <c r="I41" s="20"/>
      <c r="J41" s="20"/>
      <c r="K41" s="20"/>
      <c r="L41" s="20"/>
      <c r="M41" s="20"/>
    </row>
    <row r="42" spans="3:13" ht="14.45" x14ac:dyDescent="0.35">
      <c r="C42" s="19"/>
      <c r="D42" s="19"/>
      <c r="E42" s="19"/>
      <c r="F42" s="20"/>
      <c r="G42" s="55"/>
      <c r="H42" s="20"/>
      <c r="I42" s="20"/>
      <c r="J42" s="20"/>
      <c r="K42" s="20"/>
      <c r="L42" s="20"/>
      <c r="M42" s="20"/>
    </row>
    <row r="43" spans="3:13" ht="14.45" x14ac:dyDescent="0.35">
      <c r="C43" s="19"/>
      <c r="D43" s="19"/>
      <c r="E43" s="19"/>
      <c r="F43" s="20"/>
      <c r="G43" s="55"/>
      <c r="H43" s="20"/>
      <c r="I43" s="20"/>
      <c r="J43" s="20"/>
      <c r="K43" s="20"/>
      <c r="L43" s="20"/>
      <c r="M43" s="20"/>
    </row>
    <row r="44" spans="3:13" ht="14.45" x14ac:dyDescent="0.35">
      <c r="C44" s="19"/>
      <c r="D44" s="19"/>
      <c r="E44" s="19"/>
      <c r="F44" s="20"/>
      <c r="G44" s="55"/>
      <c r="H44" s="20"/>
      <c r="I44" s="20"/>
      <c r="J44" s="20"/>
      <c r="K44" s="20"/>
      <c r="L44" s="20"/>
      <c r="M44" s="20"/>
    </row>
    <row r="45" spans="3:13" ht="14.45" x14ac:dyDescent="0.35">
      <c r="C45" s="19"/>
      <c r="D45" s="19"/>
      <c r="E45" s="19"/>
      <c r="F45" s="20"/>
      <c r="G45" s="55"/>
      <c r="H45" s="20"/>
      <c r="I45" s="20"/>
      <c r="J45" s="20"/>
      <c r="K45" s="20"/>
      <c r="L45" s="20"/>
      <c r="M45" s="20"/>
    </row>
    <row r="46" spans="3:13" ht="14.45" x14ac:dyDescent="0.35">
      <c r="C46" s="19"/>
      <c r="D46" s="19"/>
      <c r="E46" s="19"/>
      <c r="F46" s="20"/>
      <c r="G46" s="55"/>
      <c r="H46" s="20"/>
      <c r="I46" s="20"/>
      <c r="J46" s="20"/>
      <c r="K46" s="20"/>
      <c r="L46" s="20"/>
      <c r="M46" s="20"/>
    </row>
    <row r="47" spans="3:13" ht="14.45" x14ac:dyDescent="0.35">
      <c r="C47" s="19"/>
      <c r="D47" s="19"/>
      <c r="E47" s="19"/>
      <c r="F47" s="20"/>
      <c r="G47" s="55"/>
      <c r="H47" s="20"/>
      <c r="I47" s="20"/>
      <c r="J47" s="20"/>
      <c r="K47" s="20"/>
      <c r="L47" s="20"/>
      <c r="M47" s="20"/>
    </row>
    <row r="48" spans="3:13" ht="14.45" x14ac:dyDescent="0.35">
      <c r="C48" s="19"/>
      <c r="D48" s="19"/>
      <c r="E48" s="19"/>
      <c r="F48" s="20"/>
      <c r="G48" s="55"/>
      <c r="H48" s="20"/>
      <c r="I48" s="20"/>
      <c r="J48" s="20"/>
      <c r="K48" s="20"/>
      <c r="L48" s="20"/>
      <c r="M48" s="20"/>
    </row>
    <row r="49" spans="3:13" x14ac:dyDescent="0.25">
      <c r="C49" s="19"/>
      <c r="D49" s="19"/>
      <c r="E49" s="19"/>
      <c r="F49" s="20"/>
      <c r="G49" s="55"/>
      <c r="H49" s="20"/>
      <c r="I49" s="20"/>
      <c r="J49" s="20"/>
      <c r="K49" s="20"/>
      <c r="L49" s="20"/>
      <c r="M49" s="20"/>
    </row>
    <row r="50" spans="3:13" x14ac:dyDescent="0.25">
      <c r="C50" s="19"/>
      <c r="D50" s="19"/>
      <c r="E50" s="19"/>
      <c r="F50" s="20"/>
      <c r="G50" s="55"/>
      <c r="H50" s="20"/>
      <c r="I50" s="20"/>
      <c r="J50" s="20"/>
      <c r="K50" s="20"/>
      <c r="L50" s="20"/>
      <c r="M50" s="20"/>
    </row>
    <row r="51" spans="3:13" x14ac:dyDescent="0.25">
      <c r="C51" s="19"/>
      <c r="D51" s="19"/>
      <c r="E51" s="19"/>
      <c r="F51" s="20"/>
      <c r="G51" s="55"/>
      <c r="H51" s="20"/>
      <c r="I51" s="20"/>
      <c r="J51" s="20"/>
      <c r="K51" s="20"/>
      <c r="L51" s="20"/>
      <c r="M51" s="20"/>
    </row>
    <row r="52" spans="3:13" ht="22.5" customHeight="1" x14ac:dyDescent="0.25">
      <c r="C52" s="119" t="s">
        <v>126</v>
      </c>
      <c r="D52" s="19"/>
      <c r="E52" s="19"/>
      <c r="F52" s="20"/>
      <c r="G52" s="55"/>
      <c r="H52" s="20"/>
      <c r="I52" s="20"/>
      <c r="J52" s="20"/>
      <c r="K52" s="20"/>
      <c r="L52" s="20"/>
      <c r="M52" s="20"/>
    </row>
    <row r="53" spans="3:13" x14ac:dyDescent="0.25">
      <c r="C53" s="117"/>
      <c r="D53" s="117"/>
      <c r="E53" s="117"/>
      <c r="F53" s="108"/>
      <c r="G53" s="118"/>
      <c r="H53" s="108"/>
      <c r="I53" s="108"/>
      <c r="J53" s="108"/>
      <c r="K53" s="108"/>
      <c r="L53" s="108"/>
      <c r="M53" s="108"/>
    </row>
    <row r="54" spans="3:13" x14ac:dyDescent="0.25">
      <c r="C54" s="117"/>
      <c r="D54" s="117"/>
      <c r="E54" s="117"/>
      <c r="F54" s="108"/>
      <c r="G54" s="118"/>
      <c r="H54" s="108"/>
      <c r="I54" s="108"/>
      <c r="J54" s="108"/>
      <c r="K54" s="108"/>
      <c r="L54" s="108"/>
      <c r="M54" s="108"/>
    </row>
    <row r="55" spans="3:13" x14ac:dyDescent="0.25">
      <c r="C55" s="117"/>
      <c r="D55" s="117"/>
      <c r="E55" s="117"/>
      <c r="F55" s="108"/>
      <c r="G55" s="118"/>
      <c r="H55" s="108"/>
      <c r="I55" s="108"/>
      <c r="J55" s="108"/>
      <c r="K55" s="108"/>
      <c r="L55" s="108"/>
      <c r="M55" s="108"/>
    </row>
    <row r="56" spans="3:13" x14ac:dyDescent="0.25">
      <c r="C56" s="117"/>
      <c r="D56" s="117"/>
      <c r="E56" s="117"/>
      <c r="F56" s="108"/>
      <c r="G56" s="118"/>
      <c r="H56" s="108"/>
      <c r="I56" s="108"/>
      <c r="J56" s="108"/>
      <c r="K56" s="108"/>
      <c r="L56" s="108"/>
      <c r="M56" s="108"/>
    </row>
    <row r="57" spans="3:13" x14ac:dyDescent="0.25">
      <c r="C57" s="117"/>
      <c r="D57" s="117"/>
      <c r="E57" s="117"/>
      <c r="F57" s="108"/>
      <c r="G57" s="118"/>
      <c r="H57" s="108"/>
      <c r="I57" s="108"/>
      <c r="J57" s="108"/>
      <c r="K57" s="108"/>
      <c r="L57" s="108"/>
      <c r="M57" s="108"/>
    </row>
    <row r="58" spans="3:13" x14ac:dyDescent="0.25">
      <c r="C58" s="117"/>
      <c r="D58" s="117"/>
      <c r="E58" s="117"/>
      <c r="F58" s="108"/>
      <c r="G58" s="118"/>
      <c r="H58" s="108"/>
      <c r="I58" s="108"/>
      <c r="J58" s="108"/>
      <c r="K58" s="108"/>
      <c r="L58" s="108"/>
      <c r="M58" s="108"/>
    </row>
    <row r="59" spans="3:13" x14ac:dyDescent="0.25">
      <c r="C59" s="117"/>
      <c r="D59" s="117"/>
      <c r="E59" s="117"/>
      <c r="F59" s="108"/>
      <c r="G59" s="118"/>
      <c r="H59" s="108"/>
      <c r="I59" s="108"/>
      <c r="J59" s="108"/>
      <c r="K59" s="108"/>
      <c r="L59" s="108"/>
      <c r="M59" s="108"/>
    </row>
    <row r="60" spans="3:13" x14ac:dyDescent="0.25">
      <c r="C60" s="117"/>
      <c r="D60" s="117"/>
      <c r="E60" s="117"/>
      <c r="F60" s="108"/>
      <c r="G60" s="118"/>
      <c r="H60" s="108"/>
      <c r="I60" s="108"/>
      <c r="J60" s="108"/>
      <c r="K60" s="108"/>
      <c r="L60" s="108"/>
      <c r="M60" s="108"/>
    </row>
    <row r="61" spans="3:13" x14ac:dyDescent="0.25">
      <c r="C61" s="117"/>
      <c r="D61" s="117"/>
      <c r="E61" s="117"/>
      <c r="F61" s="108"/>
      <c r="G61" s="118"/>
      <c r="H61" s="108"/>
      <c r="I61" s="108"/>
      <c r="J61" s="108"/>
      <c r="K61" s="108"/>
      <c r="L61" s="108"/>
      <c r="M61" s="108"/>
    </row>
    <row r="62" spans="3:13" x14ac:dyDescent="0.25">
      <c r="C62" s="117"/>
      <c r="D62" s="117"/>
      <c r="E62" s="117"/>
      <c r="F62" s="108"/>
      <c r="G62" s="118"/>
      <c r="H62" s="108"/>
      <c r="I62" s="108"/>
      <c r="J62" s="108"/>
      <c r="K62" s="108"/>
      <c r="L62" s="108"/>
      <c r="M62" s="108"/>
    </row>
    <row r="63" spans="3:13" x14ac:dyDescent="0.25">
      <c r="C63" s="117"/>
      <c r="D63" s="117"/>
      <c r="E63" s="117"/>
      <c r="F63" s="108"/>
      <c r="G63" s="118"/>
      <c r="H63" s="108"/>
      <c r="I63" s="108"/>
      <c r="J63" s="108"/>
      <c r="K63" s="108"/>
      <c r="L63" s="108"/>
      <c r="M63" s="108"/>
    </row>
    <row r="64" spans="3:13" x14ac:dyDescent="0.25">
      <c r="C64" s="117"/>
      <c r="D64" s="117"/>
      <c r="E64" s="117"/>
      <c r="F64" s="108"/>
      <c r="G64" s="118"/>
      <c r="H64" s="108"/>
      <c r="I64" s="108"/>
      <c r="J64" s="108"/>
      <c r="K64" s="108"/>
      <c r="L64" s="108"/>
      <c r="M64" s="108"/>
    </row>
    <row r="65" spans="3:13" x14ac:dyDescent="0.25">
      <c r="C65" s="117"/>
      <c r="D65" s="117"/>
      <c r="E65" s="117"/>
      <c r="F65" s="108"/>
      <c r="G65" s="118"/>
      <c r="H65" s="108"/>
      <c r="I65" s="108"/>
      <c r="J65" s="108"/>
      <c r="K65" s="108"/>
      <c r="L65" s="108"/>
      <c r="M65" s="108"/>
    </row>
    <row r="66" spans="3:13" x14ac:dyDescent="0.25">
      <c r="C66" s="117"/>
      <c r="D66" s="117"/>
      <c r="E66" s="117"/>
      <c r="F66" s="108"/>
      <c r="G66" s="118"/>
      <c r="H66" s="108"/>
      <c r="I66" s="108"/>
      <c r="J66" s="108"/>
      <c r="K66" s="108"/>
      <c r="L66" s="108"/>
      <c r="M66" s="108"/>
    </row>
    <row r="67" spans="3:13" x14ac:dyDescent="0.25">
      <c r="C67" s="117"/>
      <c r="D67" s="117"/>
      <c r="E67" s="117"/>
      <c r="F67" s="108"/>
      <c r="G67" s="118"/>
      <c r="H67" s="108"/>
      <c r="I67" s="108"/>
      <c r="J67" s="108"/>
      <c r="K67" s="108"/>
      <c r="L67" s="108"/>
      <c r="M67" s="108"/>
    </row>
    <row r="68" spans="3:13" x14ac:dyDescent="0.25">
      <c r="C68" s="19"/>
      <c r="D68" s="19"/>
      <c r="E68" s="19"/>
      <c r="F68" s="20"/>
      <c r="G68" s="55"/>
      <c r="H68" s="20"/>
      <c r="I68" s="20"/>
      <c r="J68" s="20"/>
      <c r="K68" s="20"/>
      <c r="L68" s="20"/>
      <c r="M68" s="20"/>
    </row>
    <row r="69" spans="3:13" x14ac:dyDescent="0.25">
      <c r="C69" s="119" t="s">
        <v>4</v>
      </c>
      <c r="D69" s="19"/>
      <c r="E69" s="19"/>
      <c r="F69" s="20"/>
      <c r="G69" s="55"/>
      <c r="H69" s="20"/>
      <c r="I69" s="20"/>
      <c r="J69" s="20"/>
      <c r="K69" s="20"/>
      <c r="L69" s="20"/>
      <c r="M69" s="20"/>
    </row>
    <row r="70" spans="3:13" x14ac:dyDescent="0.25">
      <c r="C70" s="19"/>
      <c r="D70" s="19"/>
      <c r="E70" s="19"/>
      <c r="F70" s="20"/>
      <c r="G70" s="55"/>
      <c r="H70" s="20"/>
      <c r="I70" s="20"/>
      <c r="J70" s="20"/>
      <c r="K70" s="20"/>
      <c r="L70" s="20"/>
      <c r="M70" s="20"/>
    </row>
    <row r="71" spans="3:13" x14ac:dyDescent="0.25">
      <c r="C71" s="19"/>
      <c r="D71" s="19"/>
      <c r="E71" s="19"/>
      <c r="F71" s="20"/>
      <c r="G71" s="55"/>
      <c r="H71" s="20"/>
      <c r="I71" s="20"/>
      <c r="J71" s="20"/>
      <c r="K71" s="20"/>
      <c r="L71" s="20"/>
      <c r="M71" s="20"/>
    </row>
    <row r="72" spans="3:13" x14ac:dyDescent="0.25">
      <c r="C72" s="19"/>
      <c r="D72" s="19"/>
      <c r="E72" s="19"/>
      <c r="F72" s="20"/>
      <c r="G72" s="55"/>
      <c r="H72" s="20"/>
      <c r="I72" s="20"/>
      <c r="J72" s="20"/>
      <c r="K72" s="20"/>
      <c r="L72" s="20"/>
      <c r="M72" s="20"/>
    </row>
    <row r="73" spans="3:13" x14ac:dyDescent="0.25">
      <c r="C73" s="19"/>
      <c r="D73" s="19"/>
      <c r="E73" s="19"/>
      <c r="F73" s="20"/>
      <c r="G73" s="55"/>
      <c r="H73" s="20"/>
      <c r="I73" s="20"/>
      <c r="J73" s="20"/>
      <c r="K73" s="20"/>
      <c r="L73" s="20"/>
      <c r="M73" s="20"/>
    </row>
    <row r="74" spans="3:13" x14ac:dyDescent="0.25">
      <c r="C74" s="19"/>
      <c r="D74" s="19"/>
      <c r="E74" s="19"/>
      <c r="F74" s="20"/>
      <c r="G74" s="55"/>
      <c r="H74" s="20"/>
      <c r="I74" s="20"/>
      <c r="J74" s="20"/>
      <c r="K74" s="20"/>
      <c r="L74" s="20"/>
      <c r="M74" s="20"/>
    </row>
    <row r="75" spans="3:13" x14ac:dyDescent="0.25">
      <c r="C75" s="19"/>
      <c r="D75" s="19"/>
      <c r="E75" s="19"/>
      <c r="F75" s="20"/>
      <c r="G75" s="55"/>
      <c r="H75" s="20"/>
      <c r="I75" s="20"/>
      <c r="J75" s="20"/>
      <c r="K75" s="20"/>
      <c r="L75" s="20"/>
      <c r="M75" s="20"/>
    </row>
    <row r="76" spans="3:13" x14ac:dyDescent="0.25">
      <c r="C76" s="19"/>
      <c r="D76" s="19"/>
      <c r="E76" s="19"/>
      <c r="F76" s="20"/>
      <c r="G76" s="55"/>
      <c r="H76" s="20"/>
      <c r="I76" s="20"/>
      <c r="J76" s="20"/>
      <c r="K76" s="20"/>
      <c r="L76" s="20"/>
      <c r="M76" s="20"/>
    </row>
    <row r="77" spans="3:13" x14ac:dyDescent="0.25">
      <c r="C77" s="19"/>
      <c r="D77" s="19"/>
      <c r="E77" s="19"/>
      <c r="F77" s="20"/>
      <c r="G77" s="55"/>
      <c r="H77" s="20"/>
      <c r="I77" s="20"/>
      <c r="J77" s="20"/>
      <c r="K77" s="20"/>
      <c r="L77" s="20"/>
      <c r="M77" s="20"/>
    </row>
    <row r="78" spans="3:13" x14ac:dyDescent="0.25">
      <c r="C78" s="19"/>
      <c r="D78" s="19"/>
      <c r="E78" s="19"/>
      <c r="F78" s="20"/>
      <c r="G78" s="55"/>
      <c r="H78" s="20"/>
      <c r="I78" s="20"/>
      <c r="J78" s="20"/>
      <c r="K78" s="20"/>
      <c r="L78" s="20"/>
      <c r="M78" s="20"/>
    </row>
    <row r="79" spans="3:13" x14ac:dyDescent="0.25">
      <c r="C79" s="19"/>
      <c r="D79" s="19"/>
      <c r="E79" s="19"/>
      <c r="F79" s="20"/>
      <c r="G79" s="55"/>
      <c r="H79" s="20"/>
      <c r="I79" s="20"/>
      <c r="J79" s="20"/>
      <c r="K79" s="20"/>
      <c r="L79" s="20"/>
      <c r="M79" s="20"/>
    </row>
    <row r="80" spans="3:13" x14ac:dyDescent="0.25">
      <c r="C80" s="19"/>
      <c r="D80" s="19"/>
      <c r="E80" s="19"/>
      <c r="F80" s="20"/>
      <c r="G80" s="55"/>
      <c r="H80" s="20"/>
      <c r="I80" s="20"/>
      <c r="J80" s="20"/>
      <c r="K80" s="20"/>
      <c r="L80" s="20"/>
      <c r="M80" s="20"/>
    </row>
    <row r="81" spans="3:13" x14ac:dyDescent="0.25">
      <c r="C81" s="19"/>
      <c r="D81" s="19"/>
      <c r="E81" s="19"/>
      <c r="F81" s="20"/>
      <c r="G81" s="55"/>
      <c r="H81" s="20"/>
      <c r="I81" s="20"/>
      <c r="J81" s="20"/>
      <c r="K81" s="20"/>
      <c r="L81" s="20"/>
      <c r="M81" s="20"/>
    </row>
    <row r="82" spans="3:13" x14ac:dyDescent="0.25">
      <c r="C82" s="19"/>
      <c r="D82" s="19"/>
      <c r="E82" s="19"/>
      <c r="F82" s="20"/>
      <c r="G82" s="55"/>
      <c r="H82" s="20"/>
      <c r="I82" s="20"/>
      <c r="J82" s="20"/>
      <c r="K82" s="20"/>
      <c r="L82" s="20"/>
      <c r="M82" s="20"/>
    </row>
    <row r="83" spans="3:13" x14ac:dyDescent="0.25">
      <c r="C83" s="19"/>
      <c r="D83" s="19"/>
      <c r="E83" s="19"/>
      <c r="F83" s="20"/>
      <c r="G83" s="55"/>
      <c r="H83" s="20"/>
      <c r="I83" s="20"/>
      <c r="J83" s="20"/>
      <c r="K83" s="20"/>
      <c r="L83" s="20"/>
      <c r="M83" s="20"/>
    </row>
    <row r="84" spans="3:13" x14ac:dyDescent="0.25">
      <c r="C84" s="19"/>
      <c r="D84" s="19"/>
      <c r="E84" s="19"/>
      <c r="F84" s="20"/>
      <c r="G84" s="55"/>
      <c r="H84" s="20"/>
      <c r="I84" s="20"/>
      <c r="J84" s="20"/>
      <c r="K84" s="20"/>
      <c r="L84" s="20"/>
      <c r="M84" s="20"/>
    </row>
    <row r="85" spans="3:13" x14ac:dyDescent="0.25">
      <c r="C85" s="19"/>
      <c r="D85" s="19"/>
      <c r="E85" s="19"/>
      <c r="F85" s="20"/>
      <c r="G85" s="55"/>
      <c r="H85" s="20"/>
      <c r="I85" s="20"/>
      <c r="J85" s="20"/>
      <c r="K85" s="20"/>
      <c r="L85" s="20"/>
      <c r="M85" s="20"/>
    </row>
    <row r="86" spans="3:13" x14ac:dyDescent="0.25">
      <c r="C86" s="19"/>
      <c r="D86" s="19"/>
      <c r="E86" s="19"/>
      <c r="F86" s="20"/>
      <c r="G86" s="55"/>
      <c r="H86" s="20"/>
      <c r="I86" s="20"/>
      <c r="J86" s="20"/>
      <c r="K86" s="20"/>
      <c r="L86" s="20"/>
      <c r="M86" s="20"/>
    </row>
    <row r="87" spans="3:13" x14ac:dyDescent="0.25">
      <c r="C87" s="19"/>
      <c r="D87" s="19"/>
      <c r="E87" s="19"/>
      <c r="F87" s="20"/>
      <c r="G87" s="55"/>
      <c r="H87" s="20"/>
      <c r="I87" s="20"/>
      <c r="J87" s="20"/>
      <c r="K87" s="20"/>
      <c r="L87" s="20"/>
      <c r="M87" s="20"/>
    </row>
    <row r="88" spans="3:13" x14ac:dyDescent="0.25">
      <c r="C88" s="19"/>
      <c r="D88" s="19"/>
      <c r="E88" s="19"/>
      <c r="F88" s="20"/>
      <c r="G88" s="55"/>
      <c r="H88" s="20"/>
      <c r="I88" s="20"/>
      <c r="J88" s="20"/>
      <c r="K88" s="20"/>
      <c r="L88" s="20"/>
      <c r="M88" s="20"/>
    </row>
    <row r="89" spans="3:13" x14ac:dyDescent="0.25">
      <c r="C89" s="19"/>
      <c r="D89" s="19"/>
      <c r="E89" s="19"/>
      <c r="F89" s="20"/>
      <c r="G89" s="55"/>
      <c r="H89" s="20"/>
      <c r="I89" s="20"/>
      <c r="J89" s="20"/>
      <c r="K89" s="20"/>
      <c r="L89" s="20"/>
      <c r="M89" s="20"/>
    </row>
    <row r="90" spans="3:13" x14ac:dyDescent="0.25">
      <c r="C90" s="19"/>
      <c r="D90" s="19"/>
      <c r="E90" s="19"/>
      <c r="F90" s="20"/>
      <c r="G90" s="55"/>
      <c r="H90" s="20"/>
      <c r="I90" s="20"/>
      <c r="J90" s="20"/>
      <c r="K90" s="20"/>
      <c r="L90" s="20"/>
      <c r="M90" s="20"/>
    </row>
    <row r="91" spans="3:13" x14ac:dyDescent="0.25">
      <c r="C91" s="19"/>
      <c r="D91" s="19"/>
      <c r="E91" s="19"/>
      <c r="F91" s="20"/>
      <c r="G91" s="55"/>
      <c r="H91" s="20"/>
      <c r="I91" s="20"/>
      <c r="J91" s="20"/>
      <c r="K91" s="20"/>
      <c r="L91" s="20"/>
      <c r="M91" s="20"/>
    </row>
    <row r="92" spans="3:13" s="56" customFormat="1" x14ac:dyDescent="0.25">
      <c r="C92" s="125"/>
      <c r="D92" s="125"/>
      <c r="E92" s="125"/>
      <c r="G92" s="126"/>
    </row>
    <row r="93" spans="3:13" s="56" customFormat="1" x14ac:dyDescent="0.25">
      <c r="C93" s="125"/>
      <c r="D93" s="125"/>
      <c r="E93" s="125"/>
      <c r="G93" s="126"/>
    </row>
  </sheetData>
  <sheetProtection algorithmName="SHA-512" hashValue="j0IDeG2OUanS/SMX/QHTOTtR0c2D6T0rfuZNoZTLC2BRLxR1c810tex/41X7LzqMKUjCr6VFCfyt0coQ0FcPUw==" saltValue="H4f2kE7+6FFCezR4FNWKVA==" spinCount="100000" sheet="1" objects="1" scenarios="1" selectLockedCells="1"/>
  <mergeCells count="96">
    <mergeCell ref="C3:C4"/>
    <mergeCell ref="L13:L14"/>
    <mergeCell ref="C13:C26"/>
    <mergeCell ref="C6:E6"/>
    <mergeCell ref="F6:G6"/>
    <mergeCell ref="H6:I6"/>
    <mergeCell ref="J6:K6"/>
    <mergeCell ref="L6:M6"/>
    <mergeCell ref="L7:M9"/>
    <mergeCell ref="C7:C12"/>
    <mergeCell ref="D7:E9"/>
    <mergeCell ref="F7:G9"/>
    <mergeCell ref="H7:I9"/>
    <mergeCell ref="D10:E12"/>
    <mergeCell ref="F10:G12"/>
    <mergeCell ref="H10:I12"/>
    <mergeCell ref="J7:K9"/>
    <mergeCell ref="J10:K12"/>
    <mergeCell ref="E15:E16"/>
    <mergeCell ref="D13:D19"/>
    <mergeCell ref="E13:E14"/>
    <mergeCell ref="F13:F14"/>
    <mergeCell ref="G13:G14"/>
    <mergeCell ref="E17:E18"/>
    <mergeCell ref="F17:F18"/>
    <mergeCell ref="G17:G18"/>
    <mergeCell ref="F15:F16"/>
    <mergeCell ref="G15:G16"/>
    <mergeCell ref="J13:J14"/>
    <mergeCell ref="K13:K14"/>
    <mergeCell ref="I24:I25"/>
    <mergeCell ref="H22:H23"/>
    <mergeCell ref="I22:I23"/>
    <mergeCell ref="H13:H14"/>
    <mergeCell ref="I13:I14"/>
    <mergeCell ref="D20:D26"/>
    <mergeCell ref="E20:E21"/>
    <mergeCell ref="F20:F21"/>
    <mergeCell ref="G20:G21"/>
    <mergeCell ref="H20:H21"/>
    <mergeCell ref="E22:E23"/>
    <mergeCell ref="F22:F23"/>
    <mergeCell ref="G22:G23"/>
    <mergeCell ref="H24:H25"/>
    <mergeCell ref="F26:G26"/>
    <mergeCell ref="E24:E25"/>
    <mergeCell ref="F24:F25"/>
    <mergeCell ref="G24:G25"/>
    <mergeCell ref="C1:D1"/>
    <mergeCell ref="C27:C28"/>
    <mergeCell ref="L19:M19"/>
    <mergeCell ref="L26:M26"/>
    <mergeCell ref="J24:J25"/>
    <mergeCell ref="K24:K25"/>
    <mergeCell ref="L24:L25"/>
    <mergeCell ref="M24:M25"/>
    <mergeCell ref="M13:M14"/>
    <mergeCell ref="J15:J16"/>
    <mergeCell ref="K15:K16"/>
    <mergeCell ref="L15:L16"/>
    <mergeCell ref="M17:M18"/>
    <mergeCell ref="F19:G19"/>
    <mergeCell ref="H19:I19"/>
    <mergeCell ref="I20:I21"/>
    <mergeCell ref="L10:M12"/>
    <mergeCell ref="J22:J23"/>
    <mergeCell ref="K22:K23"/>
    <mergeCell ref="L22:L23"/>
    <mergeCell ref="C31:F31"/>
    <mergeCell ref="J20:J21"/>
    <mergeCell ref="K20:K21"/>
    <mergeCell ref="L20:L21"/>
    <mergeCell ref="M20:M21"/>
    <mergeCell ref="H17:H18"/>
    <mergeCell ref="I17:I18"/>
    <mergeCell ref="J17:J18"/>
    <mergeCell ref="K17:K18"/>
    <mergeCell ref="L17:L18"/>
    <mergeCell ref="H15:H16"/>
    <mergeCell ref="I15:I16"/>
    <mergeCell ref="M15:M16"/>
    <mergeCell ref="M1:O1"/>
    <mergeCell ref="J27:K27"/>
    <mergeCell ref="L27:M27"/>
    <mergeCell ref="D28:E28"/>
    <mergeCell ref="F28:G28"/>
    <mergeCell ref="H28:I28"/>
    <mergeCell ref="J28:K28"/>
    <mergeCell ref="L28:M28"/>
    <mergeCell ref="H26:I26"/>
    <mergeCell ref="D27:E27"/>
    <mergeCell ref="F27:G27"/>
    <mergeCell ref="H27:I27"/>
    <mergeCell ref="M22:M23"/>
    <mergeCell ref="J19:K19"/>
    <mergeCell ref="J26:K26"/>
  </mergeCells>
  <hyperlinks>
    <hyperlink ref="M1:O1" location="'Front Page'!A1" display="Return to Contents"/>
  </hyperlinks>
  <pageMargins left="0.7" right="0.7" top="0.75" bottom="0.75" header="0.3" footer="0.3"/>
  <pageSetup paperSize="9" orientation="portrait" r:id="rId1"/>
  <ignoredErrors>
    <ignoredError sqref="H1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8" r:id="rId4" name="Drop Down 12">
              <controlPr defaultSize="0" autoLine="0" autoPict="0">
                <anchor moveWithCells="1">
                  <from>
                    <xdr:col>8</xdr:col>
                    <xdr:colOff>523875</xdr:colOff>
                    <xdr:row>29</xdr:row>
                    <xdr:rowOff>104775</xdr:rowOff>
                  </from>
                  <to>
                    <xdr:col>12</xdr:col>
                    <xdr:colOff>266700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5" name="Drop Down 13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9525</xdr:rowOff>
                  </from>
                  <to>
                    <xdr:col>5</xdr:col>
                    <xdr:colOff>361950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Q92"/>
  <sheetViews>
    <sheetView showGridLines="0" showRowColHeaders="0" workbookViewId="0">
      <selection activeCell="D4" sqref="D4"/>
    </sheetView>
  </sheetViews>
  <sheetFormatPr defaultColWidth="0" defaultRowHeight="15" zeroHeight="1" x14ac:dyDescent="0.25"/>
  <cols>
    <col min="1" max="1" width="9.140625" customWidth="1"/>
    <col min="2" max="2" width="30" style="4" customWidth="1"/>
    <col min="3" max="3" width="17.5703125" style="4" customWidth="1"/>
    <col min="4" max="4" width="16.42578125" style="4" customWidth="1"/>
    <col min="5" max="5" width="10.85546875" customWidth="1"/>
    <col min="6" max="6" width="10.85546875" style="54" customWidth="1"/>
    <col min="7" max="7" width="10.85546875" customWidth="1"/>
    <col min="8" max="8" width="10.85546875" style="45" customWidth="1"/>
    <col min="9" max="9" width="10.85546875" customWidth="1"/>
    <col min="10" max="10" width="10.85546875" style="45" customWidth="1"/>
    <col min="11" max="11" width="10.85546875" customWidth="1"/>
    <col min="12" max="12" width="10.85546875" style="45" customWidth="1"/>
    <col min="13" max="14" width="9.140625" customWidth="1"/>
    <col min="15" max="17" width="0" hidden="1" customWidth="1"/>
    <col min="18" max="16384" width="9.140625" hidden="1"/>
  </cols>
  <sheetData>
    <row r="1" spans="2:13" s="18" customFormat="1" ht="29.45" customHeight="1" x14ac:dyDescent="0.35">
      <c r="B1" s="116" t="s">
        <v>95</v>
      </c>
      <c r="C1" s="114"/>
      <c r="D1" s="114"/>
      <c r="F1" s="115"/>
      <c r="L1" s="524" t="s">
        <v>124</v>
      </c>
      <c r="M1" s="524"/>
    </row>
    <row r="2" spans="2:13" ht="14.45" x14ac:dyDescent="0.35">
      <c r="B2" s="5"/>
      <c r="C2" s="5"/>
      <c r="D2" s="5"/>
    </row>
    <row r="3" spans="2:13" x14ac:dyDescent="0.25">
      <c r="B3" s="563" t="s">
        <v>199</v>
      </c>
      <c r="C3" s="5"/>
      <c r="D3" s="5"/>
    </row>
    <row r="4" spans="2:13" x14ac:dyDescent="0.25">
      <c r="B4" s="563"/>
      <c r="C4" s="5"/>
      <c r="D4" s="5"/>
    </row>
    <row r="5" spans="2:13" thickBot="1" x14ac:dyDescent="0.4"/>
    <row r="6" spans="2:13" s="16" customFormat="1" ht="25.9" customHeight="1" thickTop="1" thickBot="1" x14ac:dyDescent="0.4">
      <c r="B6" s="566"/>
      <c r="C6" s="567"/>
      <c r="D6" s="568"/>
      <c r="E6" s="569" t="s">
        <v>202</v>
      </c>
      <c r="F6" s="570"/>
      <c r="G6" s="569" t="s">
        <v>203</v>
      </c>
      <c r="H6" s="570"/>
      <c r="I6" s="569" t="s">
        <v>204</v>
      </c>
      <c r="J6" s="570"/>
      <c r="K6" s="569" t="s">
        <v>205</v>
      </c>
      <c r="L6" s="570"/>
    </row>
    <row r="7" spans="2:13" ht="10.5" customHeight="1" thickTop="1" thickBot="1" x14ac:dyDescent="0.3">
      <c r="B7" s="571" t="s">
        <v>52</v>
      </c>
      <c r="C7" s="572" t="s">
        <v>13</v>
      </c>
      <c r="D7" s="573"/>
      <c r="E7" s="576">
        <f>Data!G51</f>
        <v>78</v>
      </c>
      <c r="F7" s="577"/>
      <c r="G7" s="537" t="str">
        <f>Data!G104</f>
        <v>No data</v>
      </c>
      <c r="H7" s="538"/>
      <c r="I7" s="588" t="str">
        <f>Data!G156</f>
        <v>No data</v>
      </c>
      <c r="J7" s="538"/>
      <c r="K7" s="588" t="str">
        <f>Data!G209</f>
        <v>No data</v>
      </c>
      <c r="L7" s="538"/>
    </row>
    <row r="8" spans="2:13" ht="10.5" customHeight="1" thickTop="1" thickBot="1" x14ac:dyDescent="0.3">
      <c r="B8" s="571"/>
      <c r="C8" s="574"/>
      <c r="D8" s="575"/>
      <c r="E8" s="578"/>
      <c r="F8" s="579"/>
      <c r="G8" s="539"/>
      <c r="H8" s="540"/>
      <c r="I8" s="539"/>
      <c r="J8" s="540"/>
      <c r="K8" s="539"/>
      <c r="L8" s="540"/>
    </row>
    <row r="9" spans="2:13" ht="10.5" customHeight="1" thickTop="1" thickBot="1" x14ac:dyDescent="0.3">
      <c r="B9" s="571"/>
      <c r="C9" s="574"/>
      <c r="D9" s="575"/>
      <c r="E9" s="580"/>
      <c r="F9" s="581"/>
      <c r="G9" s="541"/>
      <c r="H9" s="542"/>
      <c r="I9" s="541"/>
      <c r="J9" s="542"/>
      <c r="K9" s="541"/>
      <c r="L9" s="542"/>
    </row>
    <row r="10" spans="2:13" ht="10.5" customHeight="1" thickTop="1" thickBot="1" x14ac:dyDescent="0.3">
      <c r="B10" s="571"/>
      <c r="C10" s="572" t="s">
        <v>14</v>
      </c>
      <c r="D10" s="573"/>
      <c r="E10" s="576">
        <f>Data!H51</f>
        <v>0</v>
      </c>
      <c r="F10" s="582"/>
      <c r="G10" s="537" t="str">
        <f>Data!H104</f>
        <v>No data</v>
      </c>
      <c r="H10" s="538"/>
      <c r="I10" s="588" t="str">
        <f>Data!H156</f>
        <v>No data</v>
      </c>
      <c r="J10" s="538"/>
      <c r="K10" s="588" t="str">
        <f>Data!H209</f>
        <v>No data</v>
      </c>
      <c r="L10" s="538"/>
    </row>
    <row r="11" spans="2:13" ht="10.5" customHeight="1" thickTop="1" thickBot="1" x14ac:dyDescent="0.3">
      <c r="B11" s="571"/>
      <c r="C11" s="574"/>
      <c r="D11" s="575"/>
      <c r="E11" s="583"/>
      <c r="F11" s="584"/>
      <c r="G11" s="539"/>
      <c r="H11" s="540"/>
      <c r="I11" s="539"/>
      <c r="J11" s="540"/>
      <c r="K11" s="539"/>
      <c r="L11" s="540"/>
    </row>
    <row r="12" spans="2:13" ht="10.5" customHeight="1" thickTop="1" thickBot="1" x14ac:dyDescent="0.3">
      <c r="B12" s="571"/>
      <c r="C12" s="574"/>
      <c r="D12" s="575"/>
      <c r="E12" s="585"/>
      <c r="F12" s="586"/>
      <c r="G12" s="541"/>
      <c r="H12" s="542"/>
      <c r="I12" s="541"/>
      <c r="J12" s="542"/>
      <c r="K12" s="541"/>
      <c r="L12" s="542"/>
    </row>
    <row r="13" spans="2:13" ht="15" customHeight="1" thickTop="1" x14ac:dyDescent="0.25">
      <c r="B13" s="564" t="s">
        <v>37</v>
      </c>
      <c r="C13" s="551" t="s">
        <v>13</v>
      </c>
      <c r="D13" s="553" t="s">
        <v>39</v>
      </c>
      <c r="E13" s="555">
        <f>Data!J51</f>
        <v>276</v>
      </c>
      <c r="F13" s="557">
        <f>IFERROR(E13/E19,0)</f>
        <v>0.31687715269804823</v>
      </c>
      <c r="G13" s="546" t="str">
        <f>Data!J104</f>
        <v>No data</v>
      </c>
      <c r="H13" s="547">
        <f>IFERROR(G13/G19,0)</f>
        <v>0</v>
      </c>
      <c r="I13" s="546" t="str">
        <f>Data!J156</f>
        <v>No data</v>
      </c>
      <c r="J13" s="547">
        <f>IFERROR(I13/I19,0)</f>
        <v>0</v>
      </c>
      <c r="K13" s="546" t="str">
        <f>Data!J209</f>
        <v>No data</v>
      </c>
      <c r="L13" s="547">
        <f>IFERROR(K13/K19,0)</f>
        <v>0</v>
      </c>
    </row>
    <row r="14" spans="2:13" ht="15" customHeight="1" x14ac:dyDescent="0.25">
      <c r="B14" s="565"/>
      <c r="C14" s="552"/>
      <c r="D14" s="554"/>
      <c r="E14" s="556"/>
      <c r="F14" s="558"/>
      <c r="G14" s="543"/>
      <c r="H14" s="525"/>
      <c r="I14" s="543"/>
      <c r="J14" s="525"/>
      <c r="K14" s="543"/>
      <c r="L14" s="525"/>
    </row>
    <row r="15" spans="2:13" ht="15" customHeight="1" x14ac:dyDescent="0.25">
      <c r="B15" s="565"/>
      <c r="C15" s="552"/>
      <c r="D15" s="554" t="s">
        <v>40</v>
      </c>
      <c r="E15" s="556">
        <f>Data!K51</f>
        <v>269</v>
      </c>
      <c r="F15" s="558">
        <f>IFERROR(E15/E19,0)</f>
        <v>0.30884041331802525</v>
      </c>
      <c r="G15" s="543" t="str">
        <f>Data!K104</f>
        <v>No data</v>
      </c>
      <c r="H15" s="525">
        <f>IFERROR(G15/G19,0)</f>
        <v>0</v>
      </c>
      <c r="I15" s="543" t="str">
        <f>Data!K156</f>
        <v>No data</v>
      </c>
      <c r="J15" s="525">
        <f>IFERROR(I15/I19,0)</f>
        <v>0</v>
      </c>
      <c r="K15" s="543" t="str">
        <f>Data!K209</f>
        <v>No data</v>
      </c>
      <c r="L15" s="525">
        <f>IFERROR(K15/K19,0)</f>
        <v>0</v>
      </c>
    </row>
    <row r="16" spans="2:13" ht="15" customHeight="1" x14ac:dyDescent="0.25">
      <c r="B16" s="565"/>
      <c r="C16" s="552"/>
      <c r="D16" s="554"/>
      <c r="E16" s="556"/>
      <c r="F16" s="558"/>
      <c r="G16" s="543"/>
      <c r="H16" s="525"/>
      <c r="I16" s="543"/>
      <c r="J16" s="525"/>
      <c r="K16" s="543"/>
      <c r="L16" s="525"/>
    </row>
    <row r="17" spans="2:12" ht="15" customHeight="1" x14ac:dyDescent="0.25">
      <c r="B17" s="565"/>
      <c r="C17" s="552"/>
      <c r="D17" s="561" t="s">
        <v>41</v>
      </c>
      <c r="E17" s="556">
        <f>Data!L51</f>
        <v>25</v>
      </c>
      <c r="F17" s="558">
        <f>IFERROR(E17/E19,0)</f>
        <v>2.8702640642939151E-2</v>
      </c>
      <c r="G17" s="543" t="str">
        <f>Data!L104</f>
        <v>No data</v>
      </c>
      <c r="H17" s="525">
        <f>IFERROR(G17/G19,0)</f>
        <v>0</v>
      </c>
      <c r="I17" s="543" t="str">
        <f>Data!L156</f>
        <v>No data</v>
      </c>
      <c r="J17" s="525">
        <f>IFERROR(I17/I19,0)</f>
        <v>0</v>
      </c>
      <c r="K17" s="543" t="str">
        <f>Data!L209</f>
        <v>No data</v>
      </c>
      <c r="L17" s="525">
        <f>IFERROR(K17/K19,0)</f>
        <v>0</v>
      </c>
    </row>
    <row r="18" spans="2:12" ht="15" customHeight="1" x14ac:dyDescent="0.25">
      <c r="B18" s="565"/>
      <c r="C18" s="552"/>
      <c r="D18" s="554"/>
      <c r="E18" s="556"/>
      <c r="F18" s="558"/>
      <c r="G18" s="543"/>
      <c r="H18" s="525"/>
      <c r="I18" s="543"/>
      <c r="J18" s="525"/>
      <c r="K18" s="543"/>
      <c r="L18" s="525"/>
    </row>
    <row r="19" spans="2:12" s="45" customFormat="1" ht="26.25" customHeight="1" thickBot="1" x14ac:dyDescent="0.3">
      <c r="B19" s="565"/>
      <c r="C19" s="562"/>
      <c r="D19" s="58" t="s">
        <v>42</v>
      </c>
      <c r="E19" s="549">
        <f>Data!M51</f>
        <v>871</v>
      </c>
      <c r="F19" s="550"/>
      <c r="G19" s="534" t="str">
        <f>Data!M104</f>
        <v>No data</v>
      </c>
      <c r="H19" s="535"/>
      <c r="I19" s="534" t="str">
        <f>Data!N156</f>
        <v>No data</v>
      </c>
      <c r="J19" s="535"/>
      <c r="K19" s="534" t="str">
        <f>Data!N209</f>
        <v>No data</v>
      </c>
      <c r="L19" s="535"/>
    </row>
    <row r="20" spans="2:12" ht="15" customHeight="1" thickTop="1" x14ac:dyDescent="0.25">
      <c r="B20" s="565"/>
      <c r="C20" s="551" t="s">
        <v>14</v>
      </c>
      <c r="D20" s="553" t="s">
        <v>39</v>
      </c>
      <c r="E20" s="555">
        <f>Data!P51</f>
        <v>0</v>
      </c>
      <c r="F20" s="557">
        <f>IFERROR(E20/E26,0)</f>
        <v>0</v>
      </c>
      <c r="G20" s="546" t="str">
        <f>Data!P104</f>
        <v>No data</v>
      </c>
      <c r="H20" s="547">
        <f>IFERROR(G20/G26,0)</f>
        <v>0</v>
      </c>
      <c r="I20" s="589" t="str">
        <f>Data!P156</f>
        <v>No data</v>
      </c>
      <c r="J20" s="547">
        <f>IFERROR(I20/I26,0)</f>
        <v>0</v>
      </c>
      <c r="K20" s="589" t="str">
        <f>Data!P209</f>
        <v>No data</v>
      </c>
      <c r="L20" s="547">
        <f>IFERROR(K20/K26,0)</f>
        <v>0</v>
      </c>
    </row>
    <row r="21" spans="2:12" ht="15" customHeight="1" x14ac:dyDescent="0.25">
      <c r="B21" s="565"/>
      <c r="C21" s="552"/>
      <c r="D21" s="554"/>
      <c r="E21" s="556"/>
      <c r="F21" s="558"/>
      <c r="G21" s="543"/>
      <c r="H21" s="525"/>
      <c r="I21" s="544"/>
      <c r="J21" s="525"/>
      <c r="K21" s="544"/>
      <c r="L21" s="525"/>
    </row>
    <row r="22" spans="2:12" ht="15" customHeight="1" x14ac:dyDescent="0.25">
      <c r="B22" s="565"/>
      <c r="C22" s="552"/>
      <c r="D22" s="554" t="s">
        <v>40</v>
      </c>
      <c r="E22" s="556">
        <f>Data!Q51</f>
        <v>0</v>
      </c>
      <c r="F22" s="558">
        <f>IFERROR(E22/E26,0)</f>
        <v>0</v>
      </c>
      <c r="G22" s="543" t="str">
        <f>Data!Q104</f>
        <v>No data</v>
      </c>
      <c r="H22" s="525">
        <f>IFERROR(G22/G26,0)</f>
        <v>0</v>
      </c>
      <c r="I22" s="544" t="str">
        <f>Data!Q156</f>
        <v>No data</v>
      </c>
      <c r="J22" s="525">
        <f>IFERROR(I22/I26,0)</f>
        <v>0</v>
      </c>
      <c r="K22" s="544" t="str">
        <f>Data!Q209</f>
        <v>No data</v>
      </c>
      <c r="L22" s="525">
        <f>IFERROR(K22/K26,0)</f>
        <v>0</v>
      </c>
    </row>
    <row r="23" spans="2:12" ht="15" customHeight="1" x14ac:dyDescent="0.25">
      <c r="B23" s="565"/>
      <c r="C23" s="552"/>
      <c r="D23" s="554"/>
      <c r="E23" s="556"/>
      <c r="F23" s="558"/>
      <c r="G23" s="543"/>
      <c r="H23" s="525"/>
      <c r="I23" s="544"/>
      <c r="J23" s="525"/>
      <c r="K23" s="544"/>
      <c r="L23" s="525"/>
    </row>
    <row r="24" spans="2:12" ht="15" customHeight="1" x14ac:dyDescent="0.25">
      <c r="B24" s="565"/>
      <c r="C24" s="552"/>
      <c r="D24" s="561" t="s">
        <v>41</v>
      </c>
      <c r="E24" s="556">
        <f>Data!R51</f>
        <v>0</v>
      </c>
      <c r="F24" s="558">
        <f>IFERROR(E24/E26,0)</f>
        <v>0</v>
      </c>
      <c r="G24" s="543" t="str">
        <f>Data!R104</f>
        <v>No data</v>
      </c>
      <c r="H24" s="525">
        <f>IFERROR(G24/G26,0)</f>
        <v>0</v>
      </c>
      <c r="I24" s="544" t="str">
        <f>Data!R156</f>
        <v>No data</v>
      </c>
      <c r="J24" s="525">
        <f>IFERROR(I24/I26,0)</f>
        <v>0</v>
      </c>
      <c r="K24" s="544" t="str">
        <f>Data!R209</f>
        <v>No data</v>
      </c>
      <c r="L24" s="525">
        <f>IFERROR(K24/K26,0)</f>
        <v>0</v>
      </c>
    </row>
    <row r="25" spans="2:12" ht="15" customHeight="1" x14ac:dyDescent="0.25">
      <c r="B25" s="565"/>
      <c r="C25" s="552"/>
      <c r="D25" s="554"/>
      <c r="E25" s="556"/>
      <c r="F25" s="558"/>
      <c r="G25" s="543"/>
      <c r="H25" s="525"/>
      <c r="I25" s="544"/>
      <c r="J25" s="525"/>
      <c r="K25" s="544"/>
      <c r="L25" s="525"/>
    </row>
    <row r="26" spans="2:12" s="45" customFormat="1" ht="21.75" customHeight="1" thickBot="1" x14ac:dyDescent="0.3">
      <c r="B26" s="565"/>
      <c r="C26" s="552"/>
      <c r="D26" s="101" t="s">
        <v>42</v>
      </c>
      <c r="E26" s="559">
        <f>Data!S51</f>
        <v>0</v>
      </c>
      <c r="F26" s="560"/>
      <c r="G26" s="534" t="str">
        <f>Data!S104</f>
        <v>No data</v>
      </c>
      <c r="H26" s="535"/>
      <c r="I26" s="587" t="str">
        <f>Data!T156</f>
        <v>No data</v>
      </c>
      <c r="J26" s="536"/>
      <c r="K26" s="587" t="str">
        <f>Data!T209</f>
        <v>No data</v>
      </c>
      <c r="L26" s="536"/>
    </row>
    <row r="27" spans="2:12" ht="27.75" customHeight="1" thickTop="1" thickBot="1" x14ac:dyDescent="0.3">
      <c r="B27" s="530" t="s">
        <v>4</v>
      </c>
      <c r="C27" s="530" t="s">
        <v>13</v>
      </c>
      <c r="D27" s="531"/>
      <c r="E27" s="532">
        <f>Data!U51</f>
        <v>5.8999999999999997E-2</v>
      </c>
      <c r="F27" s="533"/>
      <c r="G27" s="527" t="str">
        <f>Data!U104</f>
        <v>No data</v>
      </c>
      <c r="H27" s="529"/>
      <c r="I27" s="527" t="str">
        <f>Data!U156</f>
        <v>No data</v>
      </c>
      <c r="J27" s="529"/>
      <c r="K27" s="527" t="str">
        <f>Data!U209</f>
        <v>No data</v>
      </c>
      <c r="L27" s="529"/>
    </row>
    <row r="28" spans="2:12" ht="24" customHeight="1" thickTop="1" thickBot="1" x14ac:dyDescent="0.3">
      <c r="B28" s="530"/>
      <c r="C28" s="530" t="s">
        <v>14</v>
      </c>
      <c r="D28" s="531"/>
      <c r="E28" s="532">
        <f>Data!V51</f>
        <v>0</v>
      </c>
      <c r="F28" s="533"/>
      <c r="G28" s="527" t="str">
        <f>Data!V78</f>
        <v>No data</v>
      </c>
      <c r="H28" s="529"/>
      <c r="I28" s="527" t="str">
        <f>Data!V156</f>
        <v>No data</v>
      </c>
      <c r="J28" s="529"/>
      <c r="K28" s="527" t="str">
        <f>Data!V209</f>
        <v>No data</v>
      </c>
      <c r="L28" s="529"/>
    </row>
    <row r="29" spans="2:12" thickTop="1" x14ac:dyDescent="0.35"/>
    <row r="30" spans="2:12" ht="14.45" x14ac:dyDescent="0.35">
      <c r="B30" s="19"/>
      <c r="C30" s="19"/>
      <c r="D30" s="19"/>
      <c r="E30" s="20"/>
      <c r="F30" s="55"/>
      <c r="G30" s="20"/>
      <c r="H30" s="20"/>
      <c r="I30" s="20"/>
      <c r="J30" s="20"/>
      <c r="K30" s="20"/>
      <c r="L30" s="20"/>
    </row>
    <row r="31" spans="2:12" ht="14.45" x14ac:dyDescent="0.35">
      <c r="B31" s="545" t="s">
        <v>51</v>
      </c>
      <c r="C31" s="545"/>
      <c r="D31" s="545"/>
      <c r="E31" s="545"/>
      <c r="F31" s="47"/>
      <c r="G31" s="20"/>
      <c r="H31" s="20"/>
      <c r="I31" s="20"/>
      <c r="J31" s="20"/>
      <c r="K31" s="20"/>
      <c r="L31" s="20"/>
    </row>
    <row r="32" spans="2:12" ht="14.45" x14ac:dyDescent="0.35">
      <c r="B32" s="19"/>
      <c r="C32" s="19"/>
      <c r="D32" s="19"/>
      <c r="E32" s="20"/>
      <c r="F32" s="55"/>
      <c r="G32" s="20"/>
      <c r="H32" s="20"/>
      <c r="I32" s="20"/>
      <c r="J32" s="20"/>
      <c r="K32" s="20"/>
      <c r="L32" s="20"/>
    </row>
    <row r="33" spans="2:12" ht="14.45" x14ac:dyDescent="0.35">
      <c r="B33" s="19"/>
      <c r="C33" s="19"/>
      <c r="D33" s="19"/>
      <c r="E33" s="20"/>
      <c r="F33" s="55"/>
      <c r="G33" s="20"/>
      <c r="H33" s="20"/>
      <c r="I33" s="20"/>
      <c r="J33" s="20"/>
      <c r="K33" s="20"/>
      <c r="L33" s="20"/>
    </row>
    <row r="34" spans="2:12" ht="14.45" x14ac:dyDescent="0.35">
      <c r="B34" s="19"/>
      <c r="C34" s="19"/>
      <c r="D34" s="19"/>
      <c r="E34" s="20"/>
      <c r="F34" s="55"/>
      <c r="G34" s="20"/>
      <c r="H34" s="20"/>
      <c r="I34" s="20"/>
      <c r="J34" s="20"/>
      <c r="K34" s="20"/>
      <c r="L34" s="20"/>
    </row>
    <row r="35" spans="2:12" ht="14.45" x14ac:dyDescent="0.35">
      <c r="B35" s="19"/>
      <c r="C35" s="19"/>
      <c r="D35" s="19"/>
      <c r="E35" s="20"/>
      <c r="F35" s="55"/>
      <c r="G35" s="20"/>
      <c r="H35" s="20"/>
      <c r="I35" s="20"/>
      <c r="J35" s="20"/>
      <c r="K35" s="20"/>
      <c r="L35" s="20"/>
    </row>
    <row r="36" spans="2:12" ht="14.45" x14ac:dyDescent="0.35">
      <c r="B36" s="19"/>
      <c r="C36" s="19"/>
      <c r="D36" s="19"/>
      <c r="E36" s="20"/>
      <c r="F36" s="55"/>
      <c r="G36" s="20"/>
      <c r="H36" s="20"/>
      <c r="I36" s="20"/>
      <c r="J36" s="20"/>
      <c r="K36" s="20"/>
      <c r="L36" s="20"/>
    </row>
    <row r="37" spans="2:12" ht="14.45" x14ac:dyDescent="0.35">
      <c r="B37" s="19"/>
      <c r="C37" s="19"/>
      <c r="D37" s="19"/>
      <c r="E37" s="20"/>
      <c r="F37" s="55"/>
      <c r="G37" s="20"/>
      <c r="H37" s="20"/>
      <c r="I37" s="20"/>
      <c r="J37" s="20"/>
      <c r="K37" s="20"/>
      <c r="L37" s="20"/>
    </row>
    <row r="38" spans="2:12" ht="14.45" x14ac:dyDescent="0.35">
      <c r="B38" s="19"/>
      <c r="C38" s="19"/>
      <c r="D38" s="19"/>
      <c r="E38" s="20"/>
      <c r="F38" s="55"/>
      <c r="G38" s="20"/>
      <c r="H38" s="20"/>
      <c r="I38" s="20"/>
      <c r="J38" s="20"/>
      <c r="K38" s="20"/>
      <c r="L38" s="20"/>
    </row>
    <row r="39" spans="2:12" ht="14.45" x14ac:dyDescent="0.35">
      <c r="B39" s="19"/>
      <c r="C39" s="19"/>
      <c r="D39" s="19"/>
      <c r="E39" s="20"/>
      <c r="F39" s="55"/>
      <c r="G39" s="20"/>
      <c r="H39" s="20"/>
      <c r="I39" s="20"/>
      <c r="J39" s="20"/>
      <c r="K39" s="20"/>
      <c r="L39" s="20"/>
    </row>
    <row r="40" spans="2:12" ht="14.45" x14ac:dyDescent="0.35">
      <c r="B40" s="19"/>
      <c r="C40" s="19"/>
      <c r="D40" s="19"/>
      <c r="E40" s="20"/>
      <c r="F40" s="55"/>
      <c r="G40" s="20"/>
      <c r="H40" s="20"/>
      <c r="I40" s="20"/>
      <c r="J40" s="20"/>
      <c r="K40" s="20"/>
      <c r="L40" s="20"/>
    </row>
    <row r="41" spans="2:12" ht="14.45" x14ac:dyDescent="0.35">
      <c r="B41" s="19"/>
      <c r="C41" s="19"/>
      <c r="D41" s="19"/>
      <c r="E41" s="20"/>
      <c r="F41" s="55"/>
      <c r="G41" s="20"/>
      <c r="H41" s="20"/>
      <c r="I41" s="20"/>
      <c r="J41" s="20"/>
      <c r="K41" s="20"/>
      <c r="L41" s="20"/>
    </row>
    <row r="42" spans="2:12" ht="14.45" x14ac:dyDescent="0.35">
      <c r="B42" s="19"/>
      <c r="C42" s="19"/>
      <c r="D42" s="19"/>
      <c r="E42" s="20"/>
      <c r="F42" s="55"/>
      <c r="G42" s="20"/>
      <c r="H42" s="20"/>
      <c r="I42" s="20"/>
      <c r="J42" s="20"/>
      <c r="K42" s="20"/>
      <c r="L42" s="20"/>
    </row>
    <row r="43" spans="2:12" ht="14.45" x14ac:dyDescent="0.35">
      <c r="B43" s="19"/>
      <c r="C43" s="19"/>
      <c r="D43" s="19"/>
      <c r="E43" s="20"/>
      <c r="F43" s="55"/>
      <c r="G43" s="20"/>
      <c r="H43" s="20"/>
      <c r="I43" s="20"/>
      <c r="J43" s="20"/>
      <c r="K43" s="20"/>
      <c r="L43" s="20"/>
    </row>
    <row r="44" spans="2:12" ht="14.45" x14ac:dyDescent="0.35">
      <c r="B44" s="19"/>
      <c r="C44" s="19"/>
      <c r="D44" s="19"/>
      <c r="E44" s="20"/>
      <c r="F44" s="55"/>
      <c r="G44" s="20"/>
      <c r="H44" s="20"/>
      <c r="I44" s="20"/>
      <c r="J44" s="20"/>
      <c r="K44" s="20"/>
      <c r="L44" s="20"/>
    </row>
    <row r="45" spans="2:12" ht="14.45" x14ac:dyDescent="0.35">
      <c r="B45" s="19"/>
      <c r="C45" s="19"/>
      <c r="D45" s="19"/>
      <c r="E45" s="20"/>
      <c r="F45" s="55"/>
      <c r="G45" s="20"/>
      <c r="H45" s="20"/>
      <c r="I45" s="20"/>
      <c r="J45" s="20"/>
      <c r="K45" s="20"/>
      <c r="L45" s="20"/>
    </row>
    <row r="46" spans="2:12" ht="14.45" x14ac:dyDescent="0.35">
      <c r="B46" s="19"/>
      <c r="C46" s="19"/>
      <c r="D46" s="19"/>
      <c r="E46" s="20"/>
      <c r="F46" s="55"/>
      <c r="G46" s="20"/>
      <c r="H46" s="20"/>
      <c r="I46" s="20"/>
      <c r="J46" s="20"/>
      <c r="K46" s="20"/>
      <c r="L46" s="20"/>
    </row>
    <row r="47" spans="2:12" ht="14.45" x14ac:dyDescent="0.35">
      <c r="B47" s="19"/>
      <c r="C47" s="19"/>
      <c r="D47" s="19"/>
      <c r="E47" s="20"/>
      <c r="F47" s="55"/>
      <c r="G47" s="20"/>
      <c r="H47" s="20"/>
      <c r="I47" s="20"/>
      <c r="J47" s="20"/>
      <c r="K47" s="20"/>
      <c r="L47" s="20"/>
    </row>
    <row r="48" spans="2:12" ht="14.45" x14ac:dyDescent="0.35">
      <c r="B48" s="19"/>
      <c r="C48" s="19"/>
      <c r="D48" s="19"/>
      <c r="E48" s="20"/>
      <c r="F48" s="55"/>
      <c r="G48" s="20"/>
      <c r="H48" s="20"/>
      <c r="I48" s="20"/>
      <c r="J48" s="20"/>
      <c r="K48" s="20"/>
      <c r="L48" s="20"/>
    </row>
    <row r="49" spans="2:14" x14ac:dyDescent="0.25">
      <c r="B49" s="19"/>
      <c r="C49" s="19"/>
      <c r="D49" s="19"/>
      <c r="E49" s="20"/>
      <c r="F49" s="55"/>
      <c r="G49" s="20"/>
      <c r="H49" s="20"/>
      <c r="I49" s="20"/>
      <c r="J49" s="20"/>
      <c r="K49" s="20"/>
      <c r="L49" s="20"/>
    </row>
    <row r="50" spans="2:14" x14ac:dyDescent="0.25">
      <c r="B50" s="19"/>
      <c r="C50" s="19"/>
      <c r="D50" s="19"/>
      <c r="E50" s="20"/>
      <c r="F50" s="55"/>
      <c r="G50" s="20"/>
      <c r="H50" s="20"/>
      <c r="I50" s="20"/>
      <c r="J50" s="20"/>
      <c r="K50" s="20"/>
      <c r="L50" s="20"/>
    </row>
    <row r="51" spans="2:14" x14ac:dyDescent="0.25">
      <c r="B51" s="19"/>
      <c r="C51" s="19"/>
      <c r="D51" s="19"/>
      <c r="E51" s="20"/>
      <c r="F51" s="55"/>
      <c r="G51" s="20"/>
      <c r="H51" s="20"/>
      <c r="I51" s="20"/>
      <c r="J51" s="20"/>
      <c r="K51" s="20"/>
      <c r="L51" s="20"/>
    </row>
    <row r="52" spans="2:14" s="45" customFormat="1" ht="22.5" customHeight="1" x14ac:dyDescent="0.25">
      <c r="B52" s="119" t="s">
        <v>126</v>
      </c>
      <c r="C52" s="20"/>
      <c r="D52" s="19"/>
      <c r="E52" s="19"/>
      <c r="F52" s="20"/>
      <c r="G52" s="55"/>
      <c r="H52" s="20"/>
      <c r="I52" s="20"/>
      <c r="J52" s="20"/>
      <c r="K52" s="20"/>
      <c r="L52" s="20"/>
    </row>
    <row r="53" spans="2:14" x14ac:dyDescent="0.25">
      <c r="B53" s="19"/>
      <c r="C53" s="19"/>
      <c r="D53" s="19"/>
      <c r="E53" s="20"/>
      <c r="F53" s="55"/>
      <c r="G53" s="20"/>
      <c r="H53" s="20"/>
      <c r="I53" s="20"/>
      <c r="J53" s="20"/>
      <c r="K53" s="20"/>
      <c r="L53" s="20"/>
      <c r="M53" s="45"/>
      <c r="N53" s="45"/>
    </row>
    <row r="54" spans="2:14" x14ac:dyDescent="0.25">
      <c r="B54" s="19"/>
      <c r="C54" s="19"/>
      <c r="D54" s="19"/>
      <c r="E54" s="20"/>
      <c r="F54" s="55"/>
      <c r="G54" s="20"/>
      <c r="H54" s="20"/>
      <c r="I54" s="20"/>
      <c r="J54" s="20"/>
      <c r="K54" s="20"/>
      <c r="L54" s="20"/>
    </row>
    <row r="55" spans="2:14" x14ac:dyDescent="0.25">
      <c r="B55" s="19"/>
      <c r="C55" s="19"/>
      <c r="D55" s="19"/>
      <c r="E55" s="20"/>
      <c r="F55" s="55"/>
      <c r="G55" s="20"/>
      <c r="H55" s="20"/>
      <c r="I55" s="20"/>
      <c r="J55" s="20"/>
      <c r="K55" s="20"/>
      <c r="L55" s="20"/>
    </row>
    <row r="56" spans="2:14" x14ac:dyDescent="0.25">
      <c r="B56" s="19"/>
      <c r="C56" s="19"/>
      <c r="D56" s="19"/>
      <c r="E56" s="20"/>
      <c r="F56" s="55"/>
      <c r="G56" s="20"/>
      <c r="H56" s="20"/>
      <c r="I56" s="20"/>
      <c r="J56" s="20"/>
      <c r="K56" s="20"/>
      <c r="L56" s="20"/>
    </row>
    <row r="57" spans="2:14" x14ac:dyDescent="0.25">
      <c r="B57" s="19"/>
      <c r="C57" s="19"/>
      <c r="D57" s="19"/>
      <c r="E57" s="20"/>
      <c r="F57" s="55"/>
      <c r="G57" s="20"/>
      <c r="H57" s="20"/>
      <c r="I57" s="20"/>
      <c r="J57" s="20"/>
      <c r="K57" s="20"/>
      <c r="L57" s="20"/>
    </row>
    <row r="58" spans="2:14" x14ac:dyDescent="0.25">
      <c r="B58" s="19"/>
      <c r="C58" s="19"/>
      <c r="D58" s="19"/>
      <c r="E58" s="20"/>
      <c r="F58" s="55"/>
      <c r="G58" s="20"/>
      <c r="H58" s="20"/>
      <c r="I58" s="20"/>
      <c r="J58" s="20"/>
      <c r="K58" s="20"/>
      <c r="L58" s="20"/>
    </row>
    <row r="59" spans="2:14" x14ac:dyDescent="0.25">
      <c r="B59" s="19"/>
      <c r="C59" s="19"/>
      <c r="D59" s="19"/>
      <c r="E59" s="20"/>
      <c r="F59" s="55"/>
      <c r="G59" s="20"/>
      <c r="H59" s="20"/>
      <c r="I59" s="20"/>
      <c r="J59" s="20"/>
      <c r="K59" s="20"/>
      <c r="L59" s="20"/>
    </row>
    <row r="60" spans="2:14" x14ac:dyDescent="0.25">
      <c r="B60" s="19"/>
      <c r="C60" s="19"/>
      <c r="D60" s="19"/>
      <c r="E60" s="20"/>
      <c r="F60" s="55"/>
      <c r="G60" s="20"/>
      <c r="H60" s="20"/>
      <c r="I60" s="20"/>
      <c r="J60" s="20"/>
      <c r="K60" s="20"/>
      <c r="L60" s="20"/>
    </row>
    <row r="61" spans="2:14" x14ac:dyDescent="0.25">
      <c r="B61" s="19"/>
      <c r="C61" s="19"/>
      <c r="D61" s="19"/>
      <c r="E61" s="20"/>
      <c r="F61" s="55"/>
      <c r="G61" s="20"/>
      <c r="H61" s="20"/>
      <c r="I61" s="20"/>
      <c r="J61" s="20"/>
      <c r="K61" s="20"/>
      <c r="L61" s="20"/>
    </row>
    <row r="62" spans="2:14" x14ac:dyDescent="0.25">
      <c r="B62" s="19"/>
      <c r="C62" s="19"/>
      <c r="D62" s="19"/>
      <c r="E62" s="20"/>
      <c r="F62" s="55"/>
      <c r="G62" s="20"/>
      <c r="H62" s="20"/>
      <c r="I62" s="20"/>
      <c r="J62" s="20"/>
      <c r="K62" s="20"/>
      <c r="L62" s="20"/>
    </row>
    <row r="63" spans="2:14" x14ac:dyDescent="0.25">
      <c r="B63" s="19"/>
      <c r="C63" s="19"/>
      <c r="D63" s="19"/>
      <c r="E63" s="20"/>
      <c r="F63" s="55"/>
      <c r="G63" s="20"/>
      <c r="H63" s="20"/>
      <c r="I63" s="20"/>
      <c r="J63" s="20"/>
      <c r="K63" s="20"/>
      <c r="L63" s="20"/>
    </row>
    <row r="64" spans="2:14" x14ac:dyDescent="0.25">
      <c r="B64" s="19"/>
      <c r="C64" s="19"/>
      <c r="D64" s="19"/>
      <c r="E64" s="20"/>
      <c r="F64" s="55"/>
      <c r="G64" s="20"/>
      <c r="H64" s="20"/>
      <c r="I64" s="20"/>
      <c r="J64" s="20"/>
      <c r="K64" s="20"/>
      <c r="L64" s="20"/>
    </row>
    <row r="65" spans="2:12" x14ac:dyDescent="0.25">
      <c r="B65" s="19"/>
      <c r="C65" s="19"/>
      <c r="D65" s="19"/>
      <c r="E65" s="20"/>
      <c r="F65" s="55"/>
      <c r="G65" s="20"/>
      <c r="H65" s="20"/>
      <c r="I65" s="20"/>
      <c r="J65" s="20"/>
      <c r="K65" s="20"/>
      <c r="L65" s="20"/>
    </row>
    <row r="66" spans="2:12" x14ac:dyDescent="0.25">
      <c r="B66" s="19"/>
      <c r="C66" s="19"/>
      <c r="D66" s="19"/>
      <c r="E66" s="20"/>
      <c r="F66" s="55"/>
      <c r="G66" s="20"/>
      <c r="H66" s="20"/>
      <c r="I66" s="20"/>
      <c r="J66" s="20"/>
      <c r="K66" s="20"/>
      <c r="L66" s="20"/>
    </row>
    <row r="67" spans="2:12" x14ac:dyDescent="0.25">
      <c r="B67" s="19"/>
      <c r="C67" s="19"/>
      <c r="D67" s="19"/>
      <c r="E67" s="20"/>
      <c r="F67" s="55"/>
      <c r="G67" s="20"/>
      <c r="H67" s="20"/>
      <c r="I67" s="20"/>
      <c r="J67" s="20"/>
      <c r="K67" s="20"/>
      <c r="L67" s="20"/>
    </row>
    <row r="68" spans="2:12" x14ac:dyDescent="0.25">
      <c r="B68" s="19"/>
      <c r="C68" s="19"/>
      <c r="D68" s="19"/>
      <c r="E68" s="20"/>
      <c r="F68" s="55"/>
      <c r="G68" s="20"/>
      <c r="H68" s="20"/>
      <c r="I68" s="20"/>
      <c r="J68" s="20"/>
      <c r="K68" s="20"/>
      <c r="L68" s="20"/>
    </row>
    <row r="69" spans="2:12" x14ac:dyDescent="0.25">
      <c r="B69" s="19"/>
      <c r="C69" s="19"/>
      <c r="D69" s="19"/>
      <c r="E69" s="20"/>
      <c r="F69" s="55"/>
      <c r="G69" s="20"/>
      <c r="H69" s="20"/>
      <c r="I69" s="20"/>
      <c r="J69" s="20"/>
      <c r="K69" s="20"/>
      <c r="L69" s="20"/>
    </row>
    <row r="70" spans="2:12" x14ac:dyDescent="0.25">
      <c r="B70" s="19"/>
      <c r="C70" s="19"/>
      <c r="D70" s="19"/>
      <c r="E70" s="20"/>
      <c r="F70" s="55"/>
      <c r="G70" s="20"/>
      <c r="H70" s="20"/>
      <c r="I70" s="20"/>
      <c r="J70" s="20"/>
      <c r="K70" s="20"/>
      <c r="L70" s="20"/>
    </row>
    <row r="71" spans="2:12" x14ac:dyDescent="0.25">
      <c r="B71" s="119" t="s">
        <v>127</v>
      </c>
      <c r="C71" s="19"/>
      <c r="D71" s="19"/>
      <c r="E71" s="20"/>
      <c r="F71" s="55"/>
      <c r="G71" s="20"/>
      <c r="H71" s="20"/>
      <c r="I71" s="20"/>
      <c r="J71" s="20"/>
      <c r="K71" s="20"/>
      <c r="L71" s="20"/>
    </row>
    <row r="72" spans="2:12" x14ac:dyDescent="0.25">
      <c r="B72" s="19"/>
      <c r="C72" s="19"/>
      <c r="D72" s="19"/>
      <c r="E72" s="20"/>
      <c r="F72" s="55"/>
      <c r="G72" s="20"/>
      <c r="H72" s="20"/>
      <c r="I72" s="20"/>
      <c r="J72" s="20"/>
      <c r="K72" s="20"/>
      <c r="L72" s="20"/>
    </row>
    <row r="73" spans="2:12" x14ac:dyDescent="0.25">
      <c r="B73" s="19"/>
      <c r="C73" s="19"/>
      <c r="D73" s="19"/>
      <c r="E73" s="20"/>
      <c r="F73" s="55"/>
      <c r="G73" s="20"/>
      <c r="H73" s="20"/>
      <c r="I73" s="20"/>
      <c r="J73" s="20"/>
      <c r="K73" s="20"/>
      <c r="L73" s="20"/>
    </row>
    <row r="74" spans="2:12" x14ac:dyDescent="0.25">
      <c r="B74" s="19"/>
      <c r="C74" s="19"/>
      <c r="D74" s="19"/>
      <c r="E74" s="20"/>
      <c r="F74" s="55"/>
      <c r="G74" s="20"/>
      <c r="H74" s="20"/>
      <c r="I74" s="20"/>
      <c r="J74" s="20"/>
      <c r="K74" s="20"/>
      <c r="L74" s="20"/>
    </row>
    <row r="75" spans="2:12" x14ac:dyDescent="0.25">
      <c r="B75" s="19"/>
      <c r="C75" s="19"/>
      <c r="D75" s="19"/>
      <c r="E75" s="20"/>
      <c r="F75" s="55"/>
      <c r="G75" s="20"/>
      <c r="H75" s="20"/>
      <c r="I75" s="20"/>
      <c r="J75" s="20"/>
      <c r="K75" s="20"/>
      <c r="L75" s="20"/>
    </row>
    <row r="76" spans="2:12" x14ac:dyDescent="0.25">
      <c r="B76" s="19"/>
      <c r="C76" s="19"/>
      <c r="D76" s="19"/>
      <c r="E76" s="20"/>
      <c r="F76" s="55"/>
      <c r="G76" s="20"/>
      <c r="H76" s="20"/>
      <c r="I76" s="20"/>
      <c r="J76" s="20"/>
      <c r="K76" s="20"/>
      <c r="L76" s="20"/>
    </row>
    <row r="77" spans="2:12" x14ac:dyDescent="0.25">
      <c r="B77" s="19"/>
      <c r="C77" s="19"/>
      <c r="D77" s="19"/>
      <c r="E77" s="20"/>
      <c r="F77" s="55"/>
      <c r="G77" s="20"/>
      <c r="H77" s="20"/>
      <c r="I77" s="20"/>
      <c r="J77" s="20"/>
      <c r="K77" s="20"/>
      <c r="L77" s="20"/>
    </row>
    <row r="78" spans="2:12" x14ac:dyDescent="0.25">
      <c r="B78" s="19"/>
      <c r="C78" s="19"/>
      <c r="D78" s="19"/>
      <c r="E78" s="20"/>
      <c r="F78" s="55"/>
      <c r="G78" s="20"/>
      <c r="H78" s="20"/>
      <c r="I78" s="20"/>
      <c r="J78" s="20"/>
      <c r="K78" s="20"/>
      <c r="L78" s="20"/>
    </row>
    <row r="79" spans="2:12" x14ac:dyDescent="0.25">
      <c r="B79" s="19"/>
      <c r="C79" s="19"/>
      <c r="D79" s="19"/>
      <c r="E79" s="20"/>
      <c r="F79" s="55"/>
      <c r="G79" s="20"/>
      <c r="H79" s="20"/>
      <c r="I79" s="20"/>
      <c r="J79" s="20"/>
      <c r="K79" s="20"/>
      <c r="L79" s="20"/>
    </row>
    <row r="80" spans="2:12" x14ac:dyDescent="0.25">
      <c r="B80" s="19"/>
      <c r="C80" s="19"/>
      <c r="D80" s="19"/>
      <c r="E80" s="20"/>
      <c r="F80" s="55"/>
      <c r="G80" s="20"/>
      <c r="H80" s="20"/>
      <c r="I80" s="20"/>
      <c r="J80" s="20"/>
      <c r="K80" s="20"/>
      <c r="L80" s="20"/>
    </row>
    <row r="81" spans="2:12" x14ac:dyDescent="0.25">
      <c r="B81" s="19"/>
      <c r="C81" s="19"/>
      <c r="D81" s="19"/>
      <c r="E81" s="20"/>
      <c r="F81" s="55"/>
      <c r="G81" s="20"/>
      <c r="H81" s="20"/>
      <c r="I81" s="20"/>
      <c r="J81" s="20"/>
      <c r="K81" s="20"/>
      <c r="L81" s="20"/>
    </row>
    <row r="82" spans="2:12" x14ac:dyDescent="0.25">
      <c r="B82" s="19"/>
      <c r="C82" s="19"/>
      <c r="D82" s="19"/>
      <c r="E82" s="20"/>
      <c r="F82" s="55"/>
      <c r="G82" s="20"/>
      <c r="H82" s="20"/>
      <c r="I82" s="20"/>
      <c r="J82" s="20"/>
      <c r="K82" s="20"/>
      <c r="L82" s="20"/>
    </row>
    <row r="83" spans="2:12" x14ac:dyDescent="0.25">
      <c r="B83" s="19"/>
      <c r="C83" s="19"/>
      <c r="D83" s="19"/>
      <c r="E83" s="20"/>
      <c r="F83" s="55"/>
      <c r="G83" s="20"/>
      <c r="H83" s="20"/>
      <c r="I83" s="20"/>
      <c r="J83" s="20"/>
      <c r="K83" s="20"/>
      <c r="L83" s="20"/>
    </row>
    <row r="84" spans="2:12" x14ac:dyDescent="0.25">
      <c r="B84" s="19"/>
      <c r="C84" s="19"/>
      <c r="D84" s="19"/>
      <c r="E84" s="20"/>
      <c r="F84" s="55"/>
      <c r="G84" s="20"/>
      <c r="H84" s="20"/>
      <c r="I84" s="20"/>
      <c r="J84" s="20"/>
      <c r="K84" s="20"/>
      <c r="L84" s="20"/>
    </row>
    <row r="85" spans="2:12" x14ac:dyDescent="0.25">
      <c r="B85" s="19"/>
      <c r="C85" s="19"/>
      <c r="D85" s="19"/>
      <c r="E85" s="20"/>
      <c r="F85" s="55"/>
      <c r="G85" s="20"/>
      <c r="H85" s="20"/>
      <c r="I85" s="20"/>
      <c r="J85" s="20"/>
      <c r="K85" s="20"/>
      <c r="L85" s="20"/>
    </row>
    <row r="86" spans="2:12" x14ac:dyDescent="0.25">
      <c r="B86" s="19"/>
      <c r="C86" s="19"/>
      <c r="D86" s="19"/>
      <c r="E86" s="20"/>
      <c r="F86" s="55"/>
      <c r="G86" s="20"/>
      <c r="H86" s="20"/>
      <c r="I86" s="20"/>
      <c r="J86" s="20"/>
      <c r="K86" s="20"/>
      <c r="L86" s="20"/>
    </row>
    <row r="87" spans="2:12" x14ac:dyDescent="0.25">
      <c r="B87" s="19"/>
      <c r="C87" s="19"/>
      <c r="D87" s="19"/>
      <c r="E87" s="20"/>
      <c r="F87" s="55"/>
      <c r="G87" s="20"/>
      <c r="H87" s="20"/>
      <c r="I87" s="20"/>
      <c r="J87" s="20"/>
      <c r="K87" s="20"/>
      <c r="L87" s="20"/>
    </row>
    <row r="88" spans="2:12" x14ac:dyDescent="0.25">
      <c r="B88" s="19"/>
      <c r="C88" s="19"/>
      <c r="D88" s="19"/>
      <c r="E88" s="20"/>
      <c r="F88" s="55"/>
      <c r="G88" s="20"/>
      <c r="H88" s="20"/>
      <c r="I88" s="20"/>
      <c r="J88" s="20"/>
      <c r="K88" s="20"/>
      <c r="L88" s="20"/>
    </row>
    <row r="89" spans="2:12" x14ac:dyDescent="0.25">
      <c r="B89" s="19"/>
      <c r="C89" s="19"/>
      <c r="D89" s="19"/>
      <c r="E89" s="20"/>
      <c r="F89" s="55"/>
      <c r="G89" s="20"/>
      <c r="H89" s="20"/>
      <c r="I89" s="20"/>
      <c r="J89" s="20"/>
      <c r="K89" s="20"/>
      <c r="L89" s="20"/>
    </row>
    <row r="90" spans="2:12" x14ac:dyDescent="0.25">
      <c r="B90" s="19"/>
      <c r="C90" s="19"/>
      <c r="D90" s="19"/>
      <c r="E90" s="20"/>
      <c r="F90" s="55"/>
      <c r="G90" s="20"/>
      <c r="H90" s="20"/>
      <c r="I90" s="20"/>
      <c r="J90" s="20"/>
      <c r="K90" s="20"/>
      <c r="L90" s="20"/>
    </row>
    <row r="91" spans="2:12" x14ac:dyDescent="0.25"/>
    <row r="92" spans="2:12" x14ac:dyDescent="0.25"/>
  </sheetData>
  <sheetProtection password="CDCE" sheet="1" objects="1" scenarios="1" selectLockedCells="1"/>
  <mergeCells count="95">
    <mergeCell ref="B3:B4"/>
    <mergeCell ref="C27:D27"/>
    <mergeCell ref="C28:D28"/>
    <mergeCell ref="E19:F19"/>
    <mergeCell ref="L20:L21"/>
    <mergeCell ref="K20:K21"/>
    <mergeCell ref="J20:J21"/>
    <mergeCell ref="E24:E25"/>
    <mergeCell ref="F24:F25"/>
    <mergeCell ref="G24:G25"/>
    <mergeCell ref="H24:H25"/>
    <mergeCell ref="I24:I25"/>
    <mergeCell ref="J24:J25"/>
    <mergeCell ref="K24:K25"/>
    <mergeCell ref="L24:L25"/>
    <mergeCell ref="C13:C19"/>
    <mergeCell ref="G15:G16"/>
    <mergeCell ref="G20:G21"/>
    <mergeCell ref="K22:K23"/>
    <mergeCell ref="F17:F18"/>
    <mergeCell ref="G17:G18"/>
    <mergeCell ref="H15:H16"/>
    <mergeCell ref="I15:I16"/>
    <mergeCell ref="J15:J16"/>
    <mergeCell ref="K15:K16"/>
    <mergeCell ref="H17:H18"/>
    <mergeCell ref="I17:I18"/>
    <mergeCell ref="J17:J18"/>
    <mergeCell ref="K17:K18"/>
    <mergeCell ref="B31:E31"/>
    <mergeCell ref="B27:B28"/>
    <mergeCell ref="E22:E23"/>
    <mergeCell ref="F22:F23"/>
    <mergeCell ref="G22:G23"/>
    <mergeCell ref="D22:D23"/>
    <mergeCell ref="D24:D25"/>
    <mergeCell ref="C20:C26"/>
    <mergeCell ref="B13:B26"/>
    <mergeCell ref="E13:E14"/>
    <mergeCell ref="F13:F14"/>
    <mergeCell ref="E15:E16"/>
    <mergeCell ref="E17:E18"/>
    <mergeCell ref="D15:D16"/>
    <mergeCell ref="D17:D18"/>
    <mergeCell ref="D20:D21"/>
    <mergeCell ref="E26:F26"/>
    <mergeCell ref="D13:D14"/>
    <mergeCell ref="B6:D6"/>
    <mergeCell ref="B7:B12"/>
    <mergeCell ref="E6:F6"/>
    <mergeCell ref="C7:D9"/>
    <mergeCell ref="C10:D12"/>
    <mergeCell ref="E7:F9"/>
    <mergeCell ref="E10:F12"/>
    <mergeCell ref="E20:E21"/>
    <mergeCell ref="F15:F16"/>
    <mergeCell ref="K6:L6"/>
    <mergeCell ref="K13:K14"/>
    <mergeCell ref="I22:I23"/>
    <mergeCell ref="I20:I21"/>
    <mergeCell ref="L22:L23"/>
    <mergeCell ref="L15:L16"/>
    <mergeCell ref="L17:L18"/>
    <mergeCell ref="L13:L14"/>
    <mergeCell ref="J22:J23"/>
    <mergeCell ref="I13:I14"/>
    <mergeCell ref="J13:J14"/>
    <mergeCell ref="I19:J19"/>
    <mergeCell ref="G13:G14"/>
    <mergeCell ref="H13:H14"/>
    <mergeCell ref="G7:H9"/>
    <mergeCell ref="G10:H12"/>
    <mergeCell ref="I7:J9"/>
    <mergeCell ref="I10:J12"/>
    <mergeCell ref="L1:M1"/>
    <mergeCell ref="G26:H26"/>
    <mergeCell ref="G19:H19"/>
    <mergeCell ref="E27:F27"/>
    <mergeCell ref="E28:F28"/>
    <mergeCell ref="G27:H27"/>
    <mergeCell ref="G28:H28"/>
    <mergeCell ref="H22:H23"/>
    <mergeCell ref="H20:H21"/>
    <mergeCell ref="F20:F21"/>
    <mergeCell ref="I27:J27"/>
    <mergeCell ref="I28:J28"/>
    <mergeCell ref="K27:L27"/>
    <mergeCell ref="K28:L28"/>
    <mergeCell ref="G6:H6"/>
    <mergeCell ref="I6:J6"/>
    <mergeCell ref="I26:J26"/>
    <mergeCell ref="K7:L9"/>
    <mergeCell ref="K10:L12"/>
    <mergeCell ref="K19:L19"/>
    <mergeCell ref="K26:L26"/>
  </mergeCells>
  <hyperlinks>
    <hyperlink ref="L1:M1" location="'Front Page'!A1" display="Return to Contents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4" name="Drop Down 5">
              <controlPr defaultSize="0" autoLine="0" autoPict="0">
                <anchor moveWithCells="1">
                  <from>
                    <xdr:col>9</xdr:col>
                    <xdr:colOff>104775</xdr:colOff>
                    <xdr:row>29</xdr:row>
                    <xdr:rowOff>66675</xdr:rowOff>
                  </from>
                  <to>
                    <xdr:col>11</xdr:col>
                    <xdr:colOff>400050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5" name="Drop Down 6">
              <controlPr defaultSize="0" autoLine="0" autoPict="0">
                <anchor moveWithCells="1">
                  <from>
                    <xdr:col>2</xdr:col>
                    <xdr:colOff>104775</xdr:colOff>
                    <xdr:row>2</xdr:row>
                    <xdr:rowOff>66675</xdr:rowOff>
                  </from>
                  <to>
                    <xdr:col>4</xdr:col>
                    <xdr:colOff>85725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0000"/>
  </sheetPr>
  <dimension ref="A1:V284"/>
  <sheetViews>
    <sheetView zoomScale="74" zoomScaleNormal="74" workbookViewId="0">
      <selection activeCell="J116" sqref="J116"/>
    </sheetView>
  </sheetViews>
  <sheetFormatPr defaultColWidth="13.28515625" defaultRowHeight="15" x14ac:dyDescent="0.25"/>
  <cols>
    <col min="1" max="1" width="13.28515625" style="2"/>
    <col min="2" max="2" width="28.85546875" style="2" customWidth="1"/>
    <col min="3" max="3" width="14.5703125" style="2" customWidth="1"/>
    <col min="4" max="4" width="13.28515625" style="2"/>
    <col min="5" max="5" width="30.140625" style="2" customWidth="1"/>
    <col min="6" max="16384" width="13.28515625" style="2"/>
  </cols>
  <sheetData>
    <row r="1" spans="1:22" s="11" customFormat="1" ht="27.75" customHeight="1" x14ac:dyDescent="0.35">
      <c r="A1" s="11" t="s">
        <v>10</v>
      </c>
    </row>
    <row r="2" spans="1:22" s="49" customFormat="1" ht="21" x14ac:dyDescent="0.35">
      <c r="A2" s="76" t="s">
        <v>91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 ht="14.45" x14ac:dyDescent="0.35"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  <c r="P3" s="2">
        <v>16</v>
      </c>
      <c r="Q3" s="2">
        <v>17</v>
      </c>
      <c r="R3" s="2">
        <v>18</v>
      </c>
      <c r="S3" s="2">
        <v>19</v>
      </c>
      <c r="T3" s="2">
        <v>20</v>
      </c>
      <c r="U3" s="2">
        <v>21</v>
      </c>
      <c r="V3" s="2">
        <v>22</v>
      </c>
    </row>
    <row r="4" spans="1:22" s="1" customFormat="1" ht="45.75" customHeight="1" x14ac:dyDescent="0.25">
      <c r="A4" s="32"/>
      <c r="B4" s="135"/>
      <c r="C4" s="590" t="s">
        <v>143</v>
      </c>
      <c r="D4" s="590" t="s">
        <v>144</v>
      </c>
      <c r="E4" s="590" t="s">
        <v>0</v>
      </c>
      <c r="F4" s="590" t="s">
        <v>145</v>
      </c>
      <c r="G4" s="590" t="s">
        <v>49</v>
      </c>
      <c r="H4" s="590"/>
      <c r="I4" s="590" t="s">
        <v>50</v>
      </c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590" t="s">
        <v>48</v>
      </c>
      <c r="V4" s="590"/>
    </row>
    <row r="5" spans="1:22" s="1" customFormat="1" ht="24.75" customHeight="1" x14ac:dyDescent="0.25">
      <c r="A5" s="32"/>
      <c r="B5" s="135"/>
      <c r="C5" s="590"/>
      <c r="D5" s="590"/>
      <c r="E5" s="590"/>
      <c r="F5" s="590"/>
      <c r="G5" s="590" t="s">
        <v>2</v>
      </c>
      <c r="H5" s="590" t="s">
        <v>3</v>
      </c>
      <c r="I5" s="590" t="s">
        <v>2</v>
      </c>
      <c r="J5" s="590"/>
      <c r="K5" s="590"/>
      <c r="L5" s="590"/>
      <c r="M5" s="590"/>
      <c r="N5" s="590"/>
      <c r="O5" s="590" t="s">
        <v>47</v>
      </c>
      <c r="P5" s="590"/>
      <c r="Q5" s="590"/>
      <c r="R5" s="590"/>
      <c r="S5" s="590"/>
      <c r="T5" s="590"/>
      <c r="U5" s="590" t="s">
        <v>2</v>
      </c>
      <c r="V5" s="590" t="s">
        <v>47</v>
      </c>
    </row>
    <row r="6" spans="1:22" s="32" customFormat="1" ht="27.75" customHeight="1" x14ac:dyDescent="0.25">
      <c r="B6" s="135"/>
      <c r="C6" s="590"/>
      <c r="D6" s="590"/>
      <c r="E6" s="590"/>
      <c r="F6" s="590"/>
      <c r="G6" s="590"/>
      <c r="H6" s="590"/>
      <c r="I6" s="135" t="s">
        <v>146</v>
      </c>
      <c r="J6" s="32" t="s">
        <v>43</v>
      </c>
      <c r="K6" s="32" t="s">
        <v>44</v>
      </c>
      <c r="L6" s="50" t="s">
        <v>45</v>
      </c>
      <c r="M6" s="32" t="s">
        <v>147</v>
      </c>
      <c r="N6" s="135" t="s">
        <v>148</v>
      </c>
      <c r="O6" s="135" t="s">
        <v>146</v>
      </c>
      <c r="P6" s="32" t="s">
        <v>43</v>
      </c>
      <c r="Q6" s="32" t="s">
        <v>44</v>
      </c>
      <c r="R6" s="50" t="s">
        <v>45</v>
      </c>
      <c r="S6" s="32" t="s">
        <v>147</v>
      </c>
      <c r="T6" s="135" t="s">
        <v>149</v>
      </c>
      <c r="U6" s="590"/>
      <c r="V6" s="590"/>
    </row>
    <row r="7" spans="1:22" s="48" customFormat="1" ht="18" customHeight="1" x14ac:dyDescent="0.35">
      <c r="A7" s="48">
        <v>1</v>
      </c>
      <c r="B7" s="160" t="s">
        <v>59</v>
      </c>
      <c r="C7" s="48" t="s">
        <v>209</v>
      </c>
      <c r="D7" s="135">
        <v>2021</v>
      </c>
      <c r="E7" s="74" t="s">
        <v>59</v>
      </c>
      <c r="F7" s="51" t="s">
        <v>15</v>
      </c>
      <c r="G7" s="48">
        <v>18</v>
      </c>
      <c r="H7" s="48">
        <v>0</v>
      </c>
      <c r="I7" s="135">
        <v>278</v>
      </c>
      <c r="J7" s="48">
        <v>67</v>
      </c>
      <c r="K7" s="48">
        <v>47</v>
      </c>
      <c r="L7" s="50">
        <v>0</v>
      </c>
      <c r="M7" s="133">
        <v>392</v>
      </c>
      <c r="N7" s="133">
        <v>114</v>
      </c>
      <c r="O7" s="133">
        <v>0</v>
      </c>
      <c r="P7" s="48">
        <v>0</v>
      </c>
      <c r="Q7" s="48">
        <v>0</v>
      </c>
      <c r="R7" s="50">
        <v>0</v>
      </c>
      <c r="S7" s="133">
        <v>0</v>
      </c>
      <c r="T7" s="133">
        <v>0</v>
      </c>
      <c r="U7" s="275">
        <v>0.14000000000000001</v>
      </c>
      <c r="V7" s="275">
        <v>0</v>
      </c>
    </row>
    <row r="8" spans="1:22" s="48" customFormat="1" ht="18" customHeight="1" x14ac:dyDescent="0.35">
      <c r="A8" s="48">
        <v>2</v>
      </c>
      <c r="B8" s="160" t="s">
        <v>65</v>
      </c>
      <c r="C8" s="48" t="s">
        <v>209</v>
      </c>
      <c r="D8" s="135">
        <v>2021</v>
      </c>
      <c r="E8" s="74" t="s">
        <v>65</v>
      </c>
      <c r="F8" s="51" t="s">
        <v>15</v>
      </c>
      <c r="G8" s="48">
        <v>12</v>
      </c>
      <c r="H8" s="48">
        <v>0</v>
      </c>
      <c r="I8" s="135">
        <v>34</v>
      </c>
      <c r="J8" s="48">
        <v>37</v>
      </c>
      <c r="K8" s="48">
        <v>79</v>
      </c>
      <c r="L8" s="50">
        <v>28</v>
      </c>
      <c r="M8" s="133">
        <v>178</v>
      </c>
      <c r="N8" s="133">
        <v>144</v>
      </c>
      <c r="O8" s="133">
        <v>0</v>
      </c>
      <c r="P8" s="48">
        <v>0</v>
      </c>
      <c r="Q8" s="48">
        <v>0</v>
      </c>
      <c r="R8" s="50">
        <v>0</v>
      </c>
      <c r="S8" s="133">
        <v>0</v>
      </c>
      <c r="T8" s="133">
        <v>0</v>
      </c>
      <c r="U8" s="275">
        <v>0.255</v>
      </c>
      <c r="V8" s="275">
        <v>0</v>
      </c>
    </row>
    <row r="9" spans="1:22" s="48" customFormat="1" ht="18" customHeight="1" x14ac:dyDescent="0.35">
      <c r="A9" s="48">
        <v>3</v>
      </c>
      <c r="B9" s="160" t="s">
        <v>63</v>
      </c>
      <c r="D9" s="135"/>
      <c r="E9" s="74"/>
      <c r="F9" s="51"/>
      <c r="G9" s="48" t="s">
        <v>210</v>
      </c>
      <c r="H9" s="48" t="s">
        <v>210</v>
      </c>
      <c r="I9" s="135" t="s">
        <v>210</v>
      </c>
      <c r="J9" s="48" t="s">
        <v>210</v>
      </c>
      <c r="K9" s="48" t="s">
        <v>210</v>
      </c>
      <c r="L9" s="284" t="s">
        <v>210</v>
      </c>
      <c r="M9" s="133" t="s">
        <v>210</v>
      </c>
      <c r="N9" s="133" t="s">
        <v>210</v>
      </c>
      <c r="O9" s="133" t="s">
        <v>210</v>
      </c>
      <c r="P9" s="48" t="s">
        <v>210</v>
      </c>
      <c r="Q9" s="48" t="s">
        <v>210</v>
      </c>
      <c r="R9" s="284" t="s">
        <v>210</v>
      </c>
      <c r="S9" s="133" t="s">
        <v>210</v>
      </c>
      <c r="T9" s="133" t="s">
        <v>210</v>
      </c>
      <c r="U9" s="275" t="s">
        <v>210</v>
      </c>
      <c r="V9" s="275" t="s">
        <v>210</v>
      </c>
    </row>
    <row r="10" spans="1:22" s="48" customFormat="1" ht="18" customHeight="1" x14ac:dyDescent="0.35">
      <c r="A10" s="48">
        <v>4</v>
      </c>
      <c r="B10" s="160" t="s">
        <v>61</v>
      </c>
      <c r="D10" s="135"/>
      <c r="E10" s="74"/>
      <c r="F10" s="51"/>
      <c r="G10" s="48" t="s">
        <v>210</v>
      </c>
      <c r="H10" s="48" t="s">
        <v>210</v>
      </c>
      <c r="I10" s="135" t="s">
        <v>210</v>
      </c>
      <c r="J10" s="48" t="s">
        <v>210</v>
      </c>
      <c r="K10" s="48" t="s">
        <v>210</v>
      </c>
      <c r="L10" s="284" t="s">
        <v>210</v>
      </c>
      <c r="M10" s="133" t="s">
        <v>210</v>
      </c>
      <c r="N10" s="133" t="s">
        <v>210</v>
      </c>
      <c r="O10" s="133" t="s">
        <v>210</v>
      </c>
      <c r="P10" s="48" t="s">
        <v>210</v>
      </c>
      <c r="Q10" s="48" t="s">
        <v>210</v>
      </c>
      <c r="R10" s="284" t="s">
        <v>210</v>
      </c>
      <c r="S10" s="133" t="s">
        <v>210</v>
      </c>
      <c r="T10" s="133" t="s">
        <v>210</v>
      </c>
      <c r="U10" s="275" t="s">
        <v>210</v>
      </c>
      <c r="V10" s="275" t="s">
        <v>210</v>
      </c>
    </row>
    <row r="11" spans="1:22" s="48" customFormat="1" ht="18" customHeight="1" x14ac:dyDescent="0.35">
      <c r="A11" s="48">
        <v>5</v>
      </c>
      <c r="B11" s="160" t="s">
        <v>76</v>
      </c>
      <c r="C11" s="48" t="s">
        <v>209</v>
      </c>
      <c r="D11" s="135">
        <v>2021</v>
      </c>
      <c r="E11" s="74" t="s">
        <v>76</v>
      </c>
      <c r="F11" s="51" t="s">
        <v>15</v>
      </c>
      <c r="G11" s="48">
        <v>13</v>
      </c>
      <c r="H11" s="48">
        <v>13</v>
      </c>
      <c r="I11" s="135">
        <v>1</v>
      </c>
      <c r="J11" s="48">
        <v>0</v>
      </c>
      <c r="K11" s="48">
        <v>54</v>
      </c>
      <c r="L11" s="50">
        <v>0</v>
      </c>
      <c r="M11" s="133">
        <v>55</v>
      </c>
      <c r="N11" s="133">
        <v>54</v>
      </c>
      <c r="O11" s="133">
        <v>1</v>
      </c>
      <c r="P11" s="48">
        <v>0</v>
      </c>
      <c r="Q11" s="48">
        <v>54</v>
      </c>
      <c r="R11" s="50">
        <v>0</v>
      </c>
      <c r="S11" s="133">
        <v>55</v>
      </c>
      <c r="T11" s="133">
        <v>54</v>
      </c>
      <c r="U11" s="275">
        <v>0.17</v>
      </c>
      <c r="V11" s="275">
        <v>0.17</v>
      </c>
    </row>
    <row r="12" spans="1:22" s="48" customFormat="1" ht="18" customHeight="1" x14ac:dyDescent="0.35">
      <c r="A12" s="48">
        <v>6</v>
      </c>
      <c r="B12" s="160" t="s">
        <v>64</v>
      </c>
      <c r="C12" s="249" t="s">
        <v>209</v>
      </c>
      <c r="D12" s="249">
        <v>2021</v>
      </c>
      <c r="E12" s="74" t="s">
        <v>88</v>
      </c>
      <c r="F12" s="51" t="s">
        <v>15</v>
      </c>
      <c r="G12" s="249">
        <v>21</v>
      </c>
      <c r="H12" s="249">
        <v>0</v>
      </c>
      <c r="I12" s="249">
        <v>227</v>
      </c>
      <c r="J12" s="249">
        <v>88</v>
      </c>
      <c r="K12" s="249">
        <v>141</v>
      </c>
      <c r="L12" s="50">
        <v>261</v>
      </c>
      <c r="M12" s="250">
        <v>717</v>
      </c>
      <c r="N12" s="250">
        <v>490</v>
      </c>
      <c r="O12" s="250">
        <v>0</v>
      </c>
      <c r="P12" s="249">
        <v>0</v>
      </c>
      <c r="Q12" s="249">
        <v>0</v>
      </c>
      <c r="R12" s="50">
        <v>0</v>
      </c>
      <c r="S12" s="250">
        <v>0</v>
      </c>
      <c r="T12" s="250">
        <v>0</v>
      </c>
      <c r="U12" s="275">
        <v>0.03</v>
      </c>
      <c r="V12" s="275">
        <v>0</v>
      </c>
    </row>
    <row r="13" spans="1:22" s="48" customFormat="1" ht="18" customHeight="1" x14ac:dyDescent="0.35">
      <c r="A13" s="48">
        <v>7</v>
      </c>
      <c r="B13" s="160" t="s">
        <v>71</v>
      </c>
      <c r="D13" s="135"/>
      <c r="E13" s="74"/>
      <c r="F13" s="51"/>
      <c r="G13" s="48" t="s">
        <v>210</v>
      </c>
      <c r="H13" s="48" t="s">
        <v>210</v>
      </c>
      <c r="I13" s="135" t="s">
        <v>210</v>
      </c>
      <c r="J13" s="48" t="s">
        <v>210</v>
      </c>
      <c r="K13" s="48" t="s">
        <v>210</v>
      </c>
      <c r="L13" s="284" t="s">
        <v>210</v>
      </c>
      <c r="M13" s="133" t="s">
        <v>210</v>
      </c>
      <c r="N13" s="133" t="s">
        <v>210</v>
      </c>
      <c r="O13" s="133" t="s">
        <v>210</v>
      </c>
      <c r="P13" s="48" t="s">
        <v>210</v>
      </c>
      <c r="Q13" s="48" t="s">
        <v>210</v>
      </c>
      <c r="R13" s="284" t="s">
        <v>210</v>
      </c>
      <c r="S13" s="133" t="s">
        <v>210</v>
      </c>
      <c r="T13" s="133" t="s">
        <v>210</v>
      </c>
      <c r="U13" s="275" t="s">
        <v>210</v>
      </c>
      <c r="V13" s="275" t="s">
        <v>210</v>
      </c>
    </row>
    <row r="14" spans="1:22" s="48" customFormat="1" ht="18" customHeight="1" x14ac:dyDescent="0.35">
      <c r="A14" s="48">
        <v>8</v>
      </c>
      <c r="B14" s="160" t="s">
        <v>77</v>
      </c>
      <c r="C14" s="48" t="s">
        <v>209</v>
      </c>
      <c r="D14" s="135">
        <v>2021</v>
      </c>
      <c r="E14" s="74" t="s">
        <v>77</v>
      </c>
      <c r="F14" s="51" t="s">
        <v>15</v>
      </c>
      <c r="G14" s="48">
        <v>9</v>
      </c>
      <c r="H14" s="48">
        <v>5</v>
      </c>
      <c r="I14" s="135">
        <v>14</v>
      </c>
      <c r="J14" s="48">
        <v>43</v>
      </c>
      <c r="K14" s="48">
        <v>31</v>
      </c>
      <c r="L14" s="50">
        <v>0</v>
      </c>
      <c r="M14" s="133">
        <v>88</v>
      </c>
      <c r="N14" s="133">
        <v>74</v>
      </c>
      <c r="O14" s="133">
        <v>15</v>
      </c>
      <c r="P14" s="48">
        <v>14</v>
      </c>
      <c r="Q14" s="48">
        <v>9</v>
      </c>
      <c r="R14" s="50">
        <v>0</v>
      </c>
      <c r="S14" s="133">
        <v>38</v>
      </c>
      <c r="T14" s="133">
        <v>23</v>
      </c>
      <c r="U14" s="275">
        <v>0</v>
      </c>
      <c r="V14" s="275">
        <v>7.0000000000000007E-2</v>
      </c>
    </row>
    <row r="15" spans="1:22" s="48" customFormat="1" ht="18" customHeight="1" x14ac:dyDescent="0.35">
      <c r="A15" s="48">
        <v>9</v>
      </c>
      <c r="B15" s="160" t="s">
        <v>78</v>
      </c>
      <c r="D15" s="135"/>
      <c r="E15" s="74"/>
      <c r="F15" s="51"/>
      <c r="G15" s="48" t="s">
        <v>210</v>
      </c>
      <c r="H15" s="48" t="s">
        <v>210</v>
      </c>
      <c r="I15" s="135" t="s">
        <v>210</v>
      </c>
      <c r="J15" s="48" t="s">
        <v>210</v>
      </c>
      <c r="K15" s="48" t="s">
        <v>210</v>
      </c>
      <c r="L15" s="284" t="s">
        <v>210</v>
      </c>
      <c r="M15" s="133" t="s">
        <v>210</v>
      </c>
      <c r="N15" s="133" t="s">
        <v>210</v>
      </c>
      <c r="O15" s="133" t="s">
        <v>210</v>
      </c>
      <c r="P15" s="48" t="s">
        <v>210</v>
      </c>
      <c r="Q15" s="48" t="s">
        <v>210</v>
      </c>
      <c r="R15" s="284" t="s">
        <v>210</v>
      </c>
      <c r="S15" s="133" t="s">
        <v>210</v>
      </c>
      <c r="T15" s="133" t="s">
        <v>210</v>
      </c>
      <c r="U15" s="275" t="s">
        <v>210</v>
      </c>
      <c r="V15" s="275" t="s">
        <v>210</v>
      </c>
    </row>
    <row r="16" spans="1:22" s="48" customFormat="1" ht="18" customHeight="1" x14ac:dyDescent="0.35">
      <c r="A16" s="48">
        <v>10</v>
      </c>
      <c r="B16" s="160" t="s">
        <v>60</v>
      </c>
      <c r="D16" s="135"/>
      <c r="E16" s="74"/>
      <c r="F16" s="51"/>
      <c r="G16" s="48" t="s">
        <v>210</v>
      </c>
      <c r="H16" s="48" t="s">
        <v>210</v>
      </c>
      <c r="I16" s="135" t="s">
        <v>210</v>
      </c>
      <c r="J16" s="48" t="s">
        <v>210</v>
      </c>
      <c r="K16" s="48" t="s">
        <v>210</v>
      </c>
      <c r="L16" s="284" t="s">
        <v>210</v>
      </c>
      <c r="M16" s="133" t="s">
        <v>210</v>
      </c>
      <c r="N16" s="133" t="s">
        <v>210</v>
      </c>
      <c r="O16" s="133" t="s">
        <v>210</v>
      </c>
      <c r="P16" s="48" t="s">
        <v>210</v>
      </c>
      <c r="Q16" s="48" t="s">
        <v>210</v>
      </c>
      <c r="R16" s="284" t="s">
        <v>210</v>
      </c>
      <c r="S16" s="133" t="s">
        <v>210</v>
      </c>
      <c r="T16" s="133" t="s">
        <v>210</v>
      </c>
      <c r="U16" s="275" t="s">
        <v>210</v>
      </c>
      <c r="V16" s="275" t="s">
        <v>210</v>
      </c>
    </row>
    <row r="17" spans="1:22" s="48" customFormat="1" ht="18" customHeight="1" x14ac:dyDescent="0.35">
      <c r="A17" s="48">
        <v>11</v>
      </c>
      <c r="B17" s="160" t="s">
        <v>79</v>
      </c>
      <c r="D17" s="135"/>
      <c r="E17" s="74"/>
      <c r="F17" s="51"/>
      <c r="G17" s="48" t="s">
        <v>210</v>
      </c>
      <c r="H17" s="48" t="s">
        <v>210</v>
      </c>
      <c r="I17" s="135" t="s">
        <v>210</v>
      </c>
      <c r="J17" s="48" t="s">
        <v>210</v>
      </c>
      <c r="K17" s="48" t="s">
        <v>210</v>
      </c>
      <c r="L17" s="284" t="s">
        <v>210</v>
      </c>
      <c r="M17" s="133" t="s">
        <v>210</v>
      </c>
      <c r="N17" s="133" t="s">
        <v>210</v>
      </c>
      <c r="O17" s="133" t="s">
        <v>210</v>
      </c>
      <c r="P17" s="48" t="s">
        <v>210</v>
      </c>
      <c r="Q17" s="48" t="s">
        <v>210</v>
      </c>
      <c r="R17" s="284" t="s">
        <v>210</v>
      </c>
      <c r="S17" s="133" t="s">
        <v>210</v>
      </c>
      <c r="T17" s="133" t="s">
        <v>210</v>
      </c>
      <c r="U17" s="275" t="s">
        <v>210</v>
      </c>
      <c r="V17" s="275" t="s">
        <v>210</v>
      </c>
    </row>
    <row r="18" spans="1:22" s="48" customFormat="1" ht="18" customHeight="1" x14ac:dyDescent="0.35">
      <c r="A18" s="48">
        <v>12</v>
      </c>
      <c r="B18" s="160" t="s">
        <v>74</v>
      </c>
      <c r="D18" s="135"/>
      <c r="E18" s="74"/>
      <c r="F18" s="51"/>
      <c r="G18" s="48" t="s">
        <v>210</v>
      </c>
      <c r="H18" s="48" t="s">
        <v>210</v>
      </c>
      <c r="I18" s="135" t="s">
        <v>210</v>
      </c>
      <c r="J18" s="48" t="s">
        <v>210</v>
      </c>
      <c r="K18" s="48" t="s">
        <v>210</v>
      </c>
      <c r="L18" s="284" t="s">
        <v>210</v>
      </c>
      <c r="M18" s="133" t="s">
        <v>210</v>
      </c>
      <c r="N18" s="133" t="s">
        <v>210</v>
      </c>
      <c r="O18" s="133" t="s">
        <v>210</v>
      </c>
      <c r="P18" s="48" t="s">
        <v>210</v>
      </c>
      <c r="Q18" s="48" t="s">
        <v>210</v>
      </c>
      <c r="R18" s="284" t="s">
        <v>210</v>
      </c>
      <c r="S18" s="133" t="s">
        <v>210</v>
      </c>
      <c r="T18" s="133" t="s">
        <v>210</v>
      </c>
      <c r="U18" s="275" t="s">
        <v>210</v>
      </c>
      <c r="V18" s="275" t="s">
        <v>210</v>
      </c>
    </row>
    <row r="19" spans="1:22" s="48" customFormat="1" ht="18" customHeight="1" x14ac:dyDescent="0.35">
      <c r="A19" s="48">
        <v>13</v>
      </c>
      <c r="B19" s="160" t="s">
        <v>70</v>
      </c>
      <c r="C19" s="48" t="s">
        <v>209</v>
      </c>
      <c r="D19" s="135">
        <v>2021</v>
      </c>
      <c r="E19" s="74" t="s">
        <v>70</v>
      </c>
      <c r="F19" s="51" t="s">
        <v>15</v>
      </c>
      <c r="G19" s="48">
        <v>0</v>
      </c>
      <c r="H19" s="48">
        <v>26</v>
      </c>
      <c r="I19" s="135">
        <v>0</v>
      </c>
      <c r="J19" s="48">
        <v>0</v>
      </c>
      <c r="K19" s="48">
        <v>0</v>
      </c>
      <c r="L19" s="50">
        <v>0</v>
      </c>
      <c r="M19" s="133">
        <v>0</v>
      </c>
      <c r="N19" s="133">
        <v>0</v>
      </c>
      <c r="O19" s="133">
        <v>38</v>
      </c>
      <c r="P19" s="48">
        <v>58</v>
      </c>
      <c r="Q19" s="48">
        <v>29</v>
      </c>
      <c r="R19" s="50">
        <v>10</v>
      </c>
      <c r="S19" s="133">
        <v>135</v>
      </c>
      <c r="T19" s="133">
        <v>97</v>
      </c>
      <c r="U19" s="275">
        <v>0</v>
      </c>
      <c r="V19" s="275">
        <v>0.08</v>
      </c>
    </row>
    <row r="20" spans="1:22" s="48" customFormat="1" ht="18" customHeight="1" x14ac:dyDescent="0.35">
      <c r="A20" s="48">
        <v>14</v>
      </c>
      <c r="B20" s="160" t="s">
        <v>80</v>
      </c>
      <c r="D20" s="135"/>
      <c r="E20" s="74"/>
      <c r="F20" s="51"/>
      <c r="G20" s="48" t="s">
        <v>210</v>
      </c>
      <c r="H20" s="48" t="s">
        <v>210</v>
      </c>
      <c r="I20" s="135" t="s">
        <v>210</v>
      </c>
      <c r="J20" s="48" t="s">
        <v>210</v>
      </c>
      <c r="K20" s="48" t="s">
        <v>210</v>
      </c>
      <c r="L20" s="284" t="s">
        <v>210</v>
      </c>
      <c r="M20" s="133" t="s">
        <v>210</v>
      </c>
      <c r="N20" s="133" t="s">
        <v>210</v>
      </c>
      <c r="O20" s="133" t="s">
        <v>210</v>
      </c>
      <c r="P20" s="48" t="s">
        <v>210</v>
      </c>
      <c r="Q20" s="48" t="s">
        <v>210</v>
      </c>
      <c r="R20" s="284" t="s">
        <v>210</v>
      </c>
      <c r="S20" s="133" t="s">
        <v>210</v>
      </c>
      <c r="T20" s="133" t="s">
        <v>210</v>
      </c>
      <c r="U20" s="275" t="s">
        <v>210</v>
      </c>
      <c r="V20" s="275" t="s">
        <v>210</v>
      </c>
    </row>
    <row r="21" spans="1:22" s="48" customFormat="1" ht="18" customHeight="1" x14ac:dyDescent="0.35">
      <c r="A21" s="48">
        <v>15</v>
      </c>
      <c r="B21" s="160" t="s">
        <v>66</v>
      </c>
      <c r="C21" s="48" t="s">
        <v>209</v>
      </c>
      <c r="D21" s="135">
        <v>2021</v>
      </c>
      <c r="E21" s="74" t="s">
        <v>66</v>
      </c>
      <c r="F21" s="51" t="s">
        <v>15</v>
      </c>
      <c r="G21" s="48">
        <v>0</v>
      </c>
      <c r="H21" s="48">
        <v>0</v>
      </c>
      <c r="I21" s="135">
        <v>4</v>
      </c>
      <c r="J21" s="48">
        <v>0</v>
      </c>
      <c r="K21" s="48">
        <v>0</v>
      </c>
      <c r="L21" s="50">
        <v>0</v>
      </c>
      <c r="M21" s="133">
        <v>4</v>
      </c>
      <c r="N21" s="133">
        <v>0</v>
      </c>
      <c r="O21" s="133">
        <v>0</v>
      </c>
      <c r="P21" s="48">
        <v>0</v>
      </c>
      <c r="Q21" s="48">
        <v>0</v>
      </c>
      <c r="R21" s="50">
        <v>0</v>
      </c>
      <c r="S21" s="133">
        <v>0</v>
      </c>
      <c r="T21" s="133">
        <v>0</v>
      </c>
      <c r="U21" s="275">
        <v>0.05</v>
      </c>
      <c r="V21" s="275">
        <v>0</v>
      </c>
    </row>
    <row r="22" spans="1:22" s="48" customFormat="1" ht="18" customHeight="1" x14ac:dyDescent="0.35">
      <c r="A22" s="48">
        <v>16</v>
      </c>
      <c r="B22" s="160" t="s">
        <v>67</v>
      </c>
      <c r="C22" s="48" t="s">
        <v>209</v>
      </c>
      <c r="D22" s="135">
        <v>2021</v>
      </c>
      <c r="E22" s="74" t="s">
        <v>67</v>
      </c>
      <c r="F22" s="51" t="s">
        <v>15</v>
      </c>
      <c r="G22" s="52">
        <v>0</v>
      </c>
      <c r="H22" s="52">
        <v>26</v>
      </c>
      <c r="I22" s="52">
        <v>0</v>
      </c>
      <c r="J22" s="52">
        <v>0</v>
      </c>
      <c r="K22" s="52">
        <v>0</v>
      </c>
      <c r="L22" s="53">
        <v>0</v>
      </c>
      <c r="M22" s="75">
        <v>0</v>
      </c>
      <c r="N22" s="75">
        <v>0</v>
      </c>
      <c r="O22" s="75">
        <v>0</v>
      </c>
      <c r="P22" s="52">
        <v>0</v>
      </c>
      <c r="Q22" s="52">
        <v>0</v>
      </c>
      <c r="R22" s="53">
        <v>0</v>
      </c>
      <c r="S22" s="75">
        <v>0</v>
      </c>
      <c r="T22" s="75">
        <v>0</v>
      </c>
      <c r="U22" s="275">
        <v>0</v>
      </c>
      <c r="V22" s="275">
        <v>0</v>
      </c>
    </row>
    <row r="23" spans="1:22" s="63" customFormat="1" ht="18" customHeight="1" x14ac:dyDescent="0.35">
      <c r="A23" s="63">
        <v>17</v>
      </c>
      <c r="B23" s="160" t="s">
        <v>81</v>
      </c>
      <c r="C23" s="281" t="s">
        <v>209</v>
      </c>
      <c r="D23" s="281">
        <v>2021</v>
      </c>
      <c r="E23" s="74" t="s">
        <v>81</v>
      </c>
      <c r="F23" s="51" t="s">
        <v>15</v>
      </c>
      <c r="G23" s="52">
        <v>0</v>
      </c>
      <c r="H23" s="52">
        <v>0</v>
      </c>
      <c r="I23" s="52">
        <v>35</v>
      </c>
      <c r="J23" s="52">
        <v>31</v>
      </c>
      <c r="K23" s="52">
        <v>69</v>
      </c>
      <c r="L23" s="53">
        <v>42</v>
      </c>
      <c r="M23" s="75">
        <v>177</v>
      </c>
      <c r="N23" s="75">
        <v>142</v>
      </c>
      <c r="O23" s="75">
        <v>0</v>
      </c>
      <c r="P23" s="52">
        <v>0</v>
      </c>
      <c r="Q23" s="52">
        <v>0</v>
      </c>
      <c r="R23" s="53">
        <v>0</v>
      </c>
      <c r="S23" s="75">
        <v>0</v>
      </c>
      <c r="T23" s="75">
        <v>0</v>
      </c>
      <c r="U23" s="275">
        <v>0</v>
      </c>
      <c r="V23" s="275">
        <v>0</v>
      </c>
    </row>
    <row r="24" spans="1:22" s="48" customFormat="1" ht="18" customHeight="1" x14ac:dyDescent="0.35">
      <c r="A24" s="63">
        <v>18</v>
      </c>
      <c r="B24" s="160" t="s">
        <v>82</v>
      </c>
      <c r="D24" s="135"/>
      <c r="E24" s="74"/>
      <c r="F24" s="51"/>
      <c r="G24" s="282" t="s">
        <v>210</v>
      </c>
      <c r="H24" s="282" t="s">
        <v>210</v>
      </c>
      <c r="I24" s="282" t="s">
        <v>210</v>
      </c>
      <c r="J24" s="282" t="s">
        <v>210</v>
      </c>
      <c r="K24" s="282" t="s">
        <v>210</v>
      </c>
      <c r="L24" s="284" t="s">
        <v>210</v>
      </c>
      <c r="M24" s="283" t="s">
        <v>210</v>
      </c>
      <c r="N24" s="283" t="s">
        <v>210</v>
      </c>
      <c r="O24" s="283" t="s">
        <v>210</v>
      </c>
      <c r="P24" s="282" t="s">
        <v>210</v>
      </c>
      <c r="Q24" s="282" t="s">
        <v>210</v>
      </c>
      <c r="R24" s="284" t="s">
        <v>210</v>
      </c>
      <c r="S24" s="283" t="s">
        <v>210</v>
      </c>
      <c r="T24" s="283" t="s">
        <v>210</v>
      </c>
      <c r="U24" s="275" t="s">
        <v>210</v>
      </c>
      <c r="V24" s="275" t="s">
        <v>210</v>
      </c>
    </row>
    <row r="25" spans="1:22" s="59" customFormat="1" ht="18" customHeight="1" x14ac:dyDescent="0.35">
      <c r="A25" s="135">
        <v>20</v>
      </c>
      <c r="B25" s="135"/>
      <c r="D25" s="135"/>
      <c r="E25" s="73" t="str">
        <f>VLOOKUP(Control!$B$19,Q1_Adult,Data!E3,FALSE)</f>
        <v>Bristol, Bristol Heart Institute</v>
      </c>
      <c r="F25" s="73" t="str">
        <f>VLOOKUP(Control!$B$19,Q1_Adult,Data!F3,FALSE)</f>
        <v>Adults</v>
      </c>
      <c r="G25" s="73">
        <f>VLOOKUP(Control!$B$19,Q1_Adult,Data!G3,FALSE)</f>
        <v>18</v>
      </c>
      <c r="H25" s="73">
        <f>VLOOKUP(Control!$B$19,Q1_Adult,Data!H3,FALSE)</f>
        <v>0</v>
      </c>
      <c r="I25" s="73">
        <f>VLOOKUP(Control!$B$19,Q1_Adult,Data!I3,FALSE)</f>
        <v>278</v>
      </c>
      <c r="J25" s="73">
        <f>VLOOKUP(Control!$B$19,Q1_Adult,Data!J3,FALSE)</f>
        <v>67</v>
      </c>
      <c r="K25" s="73">
        <f>VLOOKUP(Control!$B$19,Q1_Adult,Data!K3,FALSE)</f>
        <v>47</v>
      </c>
      <c r="L25" s="73">
        <f>VLOOKUP(Control!$B$19,Q1_Adult,Data!L3,FALSE)</f>
        <v>0</v>
      </c>
      <c r="M25" s="73">
        <f>VLOOKUP(Control!$B$19,Q1_Adult,Data!M3,FALSE)</f>
        <v>392</v>
      </c>
      <c r="N25" s="73">
        <f>VLOOKUP(Control!$B$19,Q1_Adult,Data!N3,FALSE)</f>
        <v>114</v>
      </c>
      <c r="O25" s="73">
        <f>VLOOKUP(Control!$B$19,Q1_Adult,Data!O3,FALSE)</f>
        <v>0</v>
      </c>
      <c r="P25" s="73">
        <f>VLOOKUP(Control!$B$19,Q1_Adult,Data!P3,FALSE)</f>
        <v>0</v>
      </c>
      <c r="Q25" s="73">
        <f>VLOOKUP(Control!$B$19,Q1_Adult,Data!Q3,FALSE)</f>
        <v>0</v>
      </c>
      <c r="R25" s="73">
        <f>VLOOKUP(Control!$B$19,Q1_Adult,Data!R3,FALSE)</f>
        <v>0</v>
      </c>
      <c r="S25" s="73">
        <f>VLOOKUP(Control!$B$19,Q1_Adult,Data!S3,FALSE)</f>
        <v>0</v>
      </c>
      <c r="T25" s="73">
        <f>VLOOKUP(Control!$B$19,Q1_Adult,Data!T3,FALSE)</f>
        <v>0</v>
      </c>
      <c r="U25" s="156">
        <f>VLOOKUP(Control!$B$19,Q1_Adult,Data!U3,FALSE)</f>
        <v>0.14000000000000001</v>
      </c>
      <c r="V25" s="156">
        <f>VLOOKUP(Control!$B$19,Q1_Adult,Data!V3,FALSE)</f>
        <v>0</v>
      </c>
    </row>
    <row r="26" spans="1:22" s="65" customFormat="1" ht="18" customHeight="1" x14ac:dyDescent="0.35">
      <c r="B26" s="133"/>
      <c r="D26" s="133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</row>
    <row r="27" spans="1:22" s="49" customFormat="1" ht="21" x14ac:dyDescent="0.35">
      <c r="A27" s="77" t="s">
        <v>92</v>
      </c>
      <c r="B27" s="77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</row>
    <row r="28" spans="1:22" s="65" customFormat="1" ht="18" customHeight="1" x14ac:dyDescent="0.35">
      <c r="A28" s="2"/>
      <c r="B28" s="2">
        <v>2</v>
      </c>
      <c r="C28" s="2">
        <v>3</v>
      </c>
      <c r="D28" s="2">
        <v>4</v>
      </c>
      <c r="E28" s="2">
        <v>5</v>
      </c>
      <c r="F28" s="2">
        <v>6</v>
      </c>
      <c r="G28" s="2">
        <v>7</v>
      </c>
      <c r="H28" s="2">
        <v>8</v>
      </c>
      <c r="I28" s="2">
        <v>9</v>
      </c>
      <c r="J28" s="2">
        <v>10</v>
      </c>
      <c r="K28" s="2">
        <v>11</v>
      </c>
      <c r="L28" s="2">
        <v>12</v>
      </c>
      <c r="M28" s="2">
        <v>13</v>
      </c>
      <c r="N28" s="2">
        <v>14</v>
      </c>
      <c r="O28" s="2">
        <v>15</v>
      </c>
      <c r="P28" s="2">
        <v>16</v>
      </c>
      <c r="Q28" s="2">
        <v>17</v>
      </c>
      <c r="R28" s="2">
        <v>18</v>
      </c>
      <c r="S28" s="2">
        <v>19</v>
      </c>
      <c r="T28" s="2">
        <v>20</v>
      </c>
      <c r="U28" s="2">
        <v>21</v>
      </c>
      <c r="V28" s="2">
        <v>22</v>
      </c>
    </row>
    <row r="29" spans="1:22" s="59" customFormat="1" ht="67.5" customHeight="1" x14ac:dyDescent="0.25">
      <c r="A29" s="135"/>
      <c r="B29" s="135"/>
      <c r="C29" s="590" t="s">
        <v>143</v>
      </c>
      <c r="D29" s="590" t="s">
        <v>144</v>
      </c>
      <c r="E29" s="590" t="s">
        <v>0</v>
      </c>
      <c r="F29" s="590" t="s">
        <v>145</v>
      </c>
      <c r="G29" s="590" t="s">
        <v>49</v>
      </c>
      <c r="H29" s="590"/>
      <c r="I29" s="590" t="s">
        <v>50</v>
      </c>
      <c r="J29" s="590"/>
      <c r="K29" s="590"/>
      <c r="L29" s="590"/>
      <c r="M29" s="590"/>
      <c r="N29" s="590"/>
      <c r="O29" s="590"/>
      <c r="P29" s="590"/>
      <c r="Q29" s="590"/>
      <c r="R29" s="590"/>
      <c r="S29" s="590"/>
      <c r="T29" s="590"/>
      <c r="U29" s="590" t="s">
        <v>48</v>
      </c>
      <c r="V29" s="590"/>
    </row>
    <row r="30" spans="1:22" s="59" customFormat="1" ht="18" customHeight="1" x14ac:dyDescent="0.25">
      <c r="A30" s="135"/>
      <c r="B30" s="135"/>
      <c r="C30" s="590"/>
      <c r="D30" s="590"/>
      <c r="E30" s="590"/>
      <c r="F30" s="590"/>
      <c r="G30" s="590" t="s">
        <v>2</v>
      </c>
      <c r="H30" s="590" t="s">
        <v>3</v>
      </c>
      <c r="I30" s="590" t="s">
        <v>2</v>
      </c>
      <c r="J30" s="590"/>
      <c r="K30" s="590"/>
      <c r="L30" s="590"/>
      <c r="M30" s="590"/>
      <c r="N30" s="590"/>
      <c r="O30" s="590" t="s">
        <v>47</v>
      </c>
      <c r="P30" s="590"/>
      <c r="Q30" s="590"/>
      <c r="R30" s="590"/>
      <c r="S30" s="590"/>
      <c r="T30" s="590"/>
      <c r="U30" s="590" t="s">
        <v>2</v>
      </c>
      <c r="V30" s="590" t="s">
        <v>47</v>
      </c>
    </row>
    <row r="31" spans="1:22" s="59" customFormat="1" ht="18" customHeight="1" x14ac:dyDescent="0.25">
      <c r="A31" s="135"/>
      <c r="B31" s="135"/>
      <c r="C31" s="590"/>
      <c r="D31" s="590"/>
      <c r="E31" s="590"/>
      <c r="F31" s="590"/>
      <c r="G31" s="590"/>
      <c r="H31" s="590"/>
      <c r="I31" s="135" t="s">
        <v>146</v>
      </c>
      <c r="J31" s="135" t="s">
        <v>43</v>
      </c>
      <c r="K31" s="135" t="s">
        <v>44</v>
      </c>
      <c r="L31" s="50" t="s">
        <v>45</v>
      </c>
      <c r="M31" s="135" t="s">
        <v>147</v>
      </c>
      <c r="N31" s="135" t="s">
        <v>148</v>
      </c>
      <c r="O31" s="135" t="s">
        <v>146</v>
      </c>
      <c r="P31" s="135" t="s">
        <v>43</v>
      </c>
      <c r="Q31" s="135" t="s">
        <v>44</v>
      </c>
      <c r="R31" s="50" t="s">
        <v>45</v>
      </c>
      <c r="S31" s="135" t="s">
        <v>147</v>
      </c>
      <c r="T31" s="135" t="s">
        <v>149</v>
      </c>
      <c r="U31" s="590"/>
      <c r="V31" s="590"/>
    </row>
    <row r="32" spans="1:22" s="48" customFormat="1" ht="18" customHeight="1" x14ac:dyDescent="0.35">
      <c r="A32" s="135">
        <v>1</v>
      </c>
      <c r="B32" s="160" t="s">
        <v>83</v>
      </c>
      <c r="C32" s="135" t="s">
        <v>209</v>
      </c>
      <c r="D32" s="135">
        <v>2021</v>
      </c>
      <c r="E32" s="74" t="s">
        <v>83</v>
      </c>
      <c r="F32" s="51" t="s">
        <v>16</v>
      </c>
      <c r="G32" s="135">
        <v>78</v>
      </c>
      <c r="H32" s="135">
        <v>0</v>
      </c>
      <c r="I32" s="135">
        <v>301</v>
      </c>
      <c r="J32" s="135">
        <v>276</v>
      </c>
      <c r="K32" s="135">
        <v>269</v>
      </c>
      <c r="L32" s="50">
        <v>25</v>
      </c>
      <c r="M32" s="133">
        <v>871</v>
      </c>
      <c r="N32" s="133">
        <v>570</v>
      </c>
      <c r="O32" s="133">
        <v>0</v>
      </c>
      <c r="P32" s="135">
        <v>0</v>
      </c>
      <c r="Q32" s="135">
        <v>0</v>
      </c>
      <c r="R32" s="50">
        <v>0</v>
      </c>
      <c r="S32" s="133">
        <v>0</v>
      </c>
      <c r="T32" s="133">
        <v>0</v>
      </c>
      <c r="U32" s="275">
        <v>5.8999999999999997E-2</v>
      </c>
      <c r="V32" s="275">
        <v>0</v>
      </c>
    </row>
    <row r="33" spans="1:22" s="48" customFormat="1" ht="18" customHeight="1" x14ac:dyDescent="0.25">
      <c r="A33" s="135">
        <v>2</v>
      </c>
      <c r="B33" s="160" t="s">
        <v>73</v>
      </c>
      <c r="C33" s="135" t="s">
        <v>209</v>
      </c>
      <c r="D33" s="135">
        <v>2021</v>
      </c>
      <c r="E33" s="74" t="s">
        <v>73</v>
      </c>
      <c r="F33" s="51" t="s">
        <v>16</v>
      </c>
      <c r="G33" s="135">
        <v>5</v>
      </c>
      <c r="H33" s="135">
        <v>0</v>
      </c>
      <c r="I33" s="135">
        <v>257</v>
      </c>
      <c r="J33" s="135">
        <v>113</v>
      </c>
      <c r="K33" s="135">
        <v>59</v>
      </c>
      <c r="L33" s="50">
        <v>284</v>
      </c>
      <c r="M33" s="133">
        <v>713</v>
      </c>
      <c r="N33" s="133">
        <v>456</v>
      </c>
      <c r="O33" s="133">
        <v>0</v>
      </c>
      <c r="P33" s="135">
        <v>0</v>
      </c>
      <c r="Q33" s="135">
        <v>0</v>
      </c>
      <c r="R33" s="50">
        <v>0</v>
      </c>
      <c r="S33" s="133">
        <v>0</v>
      </c>
      <c r="T33" s="133">
        <v>0</v>
      </c>
      <c r="U33" s="275">
        <v>0.15</v>
      </c>
      <c r="V33" s="275">
        <v>0</v>
      </c>
    </row>
    <row r="34" spans="1:22" s="48" customFormat="1" ht="18" customHeight="1" x14ac:dyDescent="0.35">
      <c r="A34" s="135">
        <v>3</v>
      </c>
      <c r="B34" s="160" t="s">
        <v>84</v>
      </c>
      <c r="C34" s="135"/>
      <c r="D34" s="135"/>
      <c r="E34" s="74"/>
      <c r="F34" s="51"/>
      <c r="G34" s="135" t="s">
        <v>210</v>
      </c>
      <c r="H34" s="135" t="s">
        <v>210</v>
      </c>
      <c r="I34" s="135" t="s">
        <v>210</v>
      </c>
      <c r="J34" s="135" t="s">
        <v>210</v>
      </c>
      <c r="K34" s="135" t="s">
        <v>210</v>
      </c>
      <c r="L34" s="284" t="s">
        <v>210</v>
      </c>
      <c r="M34" s="133" t="s">
        <v>210</v>
      </c>
      <c r="N34" s="133" t="s">
        <v>210</v>
      </c>
      <c r="O34" s="133" t="s">
        <v>210</v>
      </c>
      <c r="P34" s="135" t="s">
        <v>210</v>
      </c>
      <c r="Q34" s="135" t="s">
        <v>210</v>
      </c>
      <c r="R34" s="284" t="s">
        <v>210</v>
      </c>
      <c r="S34" s="133" t="s">
        <v>210</v>
      </c>
      <c r="T34" s="133" t="s">
        <v>210</v>
      </c>
      <c r="U34" s="275" t="s">
        <v>210</v>
      </c>
      <c r="V34" s="275" t="s">
        <v>210</v>
      </c>
    </row>
    <row r="35" spans="1:22" s="48" customFormat="1" ht="18" customHeight="1" x14ac:dyDescent="0.35">
      <c r="A35" s="135">
        <v>4</v>
      </c>
      <c r="B35" s="160" t="s">
        <v>85</v>
      </c>
      <c r="C35" s="135" t="s">
        <v>209</v>
      </c>
      <c r="D35" s="135">
        <v>2021</v>
      </c>
      <c r="E35" s="74" t="s">
        <v>85</v>
      </c>
      <c r="F35" s="51" t="s">
        <v>16</v>
      </c>
      <c r="G35" s="135">
        <v>10</v>
      </c>
      <c r="H35" s="135">
        <v>7</v>
      </c>
      <c r="I35" s="135">
        <v>11</v>
      </c>
      <c r="J35" s="135">
        <v>1</v>
      </c>
      <c r="K35" s="135">
        <v>0</v>
      </c>
      <c r="L35" s="50">
        <v>0</v>
      </c>
      <c r="M35" s="133">
        <v>12</v>
      </c>
      <c r="N35" s="133">
        <v>1</v>
      </c>
      <c r="O35" s="133">
        <v>34</v>
      </c>
      <c r="P35" s="135">
        <v>9</v>
      </c>
      <c r="Q35" s="135">
        <v>0</v>
      </c>
      <c r="R35" s="50">
        <v>0</v>
      </c>
      <c r="S35" s="133">
        <v>43</v>
      </c>
      <c r="T35" s="133">
        <v>9</v>
      </c>
      <c r="U35" s="275">
        <v>5.8000000000000003E-2</v>
      </c>
      <c r="V35" s="275">
        <v>0.06</v>
      </c>
    </row>
    <row r="36" spans="1:22" s="48" customFormat="1" ht="18" customHeight="1" x14ac:dyDescent="0.35">
      <c r="A36" s="135">
        <v>5</v>
      </c>
      <c r="B36" s="160" t="s">
        <v>86</v>
      </c>
      <c r="C36" s="249" t="s">
        <v>209</v>
      </c>
      <c r="D36" s="249">
        <v>2021</v>
      </c>
      <c r="E36" s="74" t="s">
        <v>86</v>
      </c>
      <c r="F36" s="51" t="s">
        <v>16</v>
      </c>
      <c r="G36" s="249">
        <v>6</v>
      </c>
      <c r="H36" s="249">
        <v>13</v>
      </c>
      <c r="I36" s="249">
        <v>49</v>
      </c>
      <c r="J36" s="249">
        <v>44</v>
      </c>
      <c r="K36" s="249">
        <v>63</v>
      </c>
      <c r="L36" s="50">
        <v>41</v>
      </c>
      <c r="M36" s="250">
        <v>197</v>
      </c>
      <c r="N36" s="250">
        <v>148</v>
      </c>
      <c r="O36" s="250">
        <v>20</v>
      </c>
      <c r="P36" s="249">
        <v>26</v>
      </c>
      <c r="Q36" s="249">
        <v>48</v>
      </c>
      <c r="R36" s="50">
        <v>19</v>
      </c>
      <c r="S36" s="250">
        <v>113</v>
      </c>
      <c r="T36" s="250">
        <v>93</v>
      </c>
      <c r="U36" s="275">
        <v>0.13</v>
      </c>
      <c r="V36" s="275">
        <v>7.0000000000000007E-2</v>
      </c>
    </row>
    <row r="37" spans="1:22" s="48" customFormat="1" ht="18" customHeight="1" x14ac:dyDescent="0.35">
      <c r="A37" s="135">
        <v>6</v>
      </c>
      <c r="B37" s="160" t="s">
        <v>87</v>
      </c>
      <c r="C37" s="135"/>
      <c r="D37" s="135"/>
      <c r="E37" s="74"/>
      <c r="F37" s="51"/>
      <c r="G37" s="135" t="s">
        <v>210</v>
      </c>
      <c r="H37" s="135" t="s">
        <v>210</v>
      </c>
      <c r="I37" s="135" t="s">
        <v>210</v>
      </c>
      <c r="J37" s="135" t="s">
        <v>210</v>
      </c>
      <c r="K37" s="135" t="s">
        <v>210</v>
      </c>
      <c r="L37" s="284" t="s">
        <v>210</v>
      </c>
      <c r="M37" s="133" t="s">
        <v>210</v>
      </c>
      <c r="N37" s="133" t="s">
        <v>210</v>
      </c>
      <c r="O37" s="133" t="s">
        <v>210</v>
      </c>
      <c r="P37" s="135" t="s">
        <v>210</v>
      </c>
      <c r="Q37" s="135" t="s">
        <v>210</v>
      </c>
      <c r="R37" s="284" t="s">
        <v>210</v>
      </c>
      <c r="S37" s="133" t="s">
        <v>210</v>
      </c>
      <c r="T37" s="133" t="s">
        <v>210</v>
      </c>
      <c r="U37" s="275" t="s">
        <v>210</v>
      </c>
      <c r="V37" s="275" t="s">
        <v>210</v>
      </c>
    </row>
    <row r="38" spans="1:22" s="48" customFormat="1" ht="18" customHeight="1" x14ac:dyDescent="0.35">
      <c r="A38" s="135">
        <v>7</v>
      </c>
      <c r="B38" s="160" t="s">
        <v>88</v>
      </c>
      <c r="C38" s="249" t="s">
        <v>209</v>
      </c>
      <c r="D38" s="249">
        <v>2021</v>
      </c>
      <c r="E38" s="74" t="s">
        <v>88</v>
      </c>
      <c r="F38" s="51" t="s">
        <v>16</v>
      </c>
      <c r="G38" s="249">
        <v>11</v>
      </c>
      <c r="H38" s="249">
        <v>5</v>
      </c>
      <c r="I38" s="249">
        <v>13</v>
      </c>
      <c r="J38" s="249">
        <v>27</v>
      </c>
      <c r="K38" s="249">
        <v>1</v>
      </c>
      <c r="L38" s="50">
        <v>0</v>
      </c>
      <c r="M38" s="250">
        <v>41</v>
      </c>
      <c r="N38" s="250">
        <v>28</v>
      </c>
      <c r="O38" s="250">
        <v>3</v>
      </c>
      <c r="P38" s="249">
        <v>0</v>
      </c>
      <c r="Q38" s="249">
        <v>0</v>
      </c>
      <c r="R38" s="50">
        <v>0</v>
      </c>
      <c r="S38" s="250">
        <v>3</v>
      </c>
      <c r="T38" s="250">
        <v>0</v>
      </c>
      <c r="U38" s="275">
        <v>0</v>
      </c>
      <c r="V38" s="275">
        <v>0</v>
      </c>
    </row>
    <row r="39" spans="1:22" ht="14.45" x14ac:dyDescent="0.35">
      <c r="A39" s="135">
        <v>8</v>
      </c>
      <c r="B39" s="160" t="s">
        <v>62</v>
      </c>
      <c r="C39" s="135" t="s">
        <v>209</v>
      </c>
      <c r="D39" s="135">
        <v>2021</v>
      </c>
      <c r="E39" s="74" t="s">
        <v>62</v>
      </c>
      <c r="F39" s="51" t="s">
        <v>16</v>
      </c>
      <c r="G39" s="135">
        <v>7</v>
      </c>
      <c r="H39" s="135">
        <v>7</v>
      </c>
      <c r="I39" s="135">
        <v>0</v>
      </c>
      <c r="J39" s="135">
        <v>0</v>
      </c>
      <c r="K39" s="135">
        <v>0</v>
      </c>
      <c r="L39" s="50">
        <v>0</v>
      </c>
      <c r="M39" s="133">
        <v>0</v>
      </c>
      <c r="N39" s="133">
        <v>0</v>
      </c>
      <c r="O39" s="133">
        <v>7</v>
      </c>
      <c r="P39" s="135">
        <v>35</v>
      </c>
      <c r="Q39" s="135">
        <v>26</v>
      </c>
      <c r="R39" s="50">
        <v>0</v>
      </c>
      <c r="S39" s="133">
        <v>68</v>
      </c>
      <c r="T39" s="133">
        <v>61</v>
      </c>
      <c r="U39" s="275">
        <v>5.1999999999999998E-2</v>
      </c>
      <c r="V39" s="275">
        <v>0</v>
      </c>
    </row>
    <row r="40" spans="1:22" ht="14.45" x14ac:dyDescent="0.35">
      <c r="A40" s="135">
        <v>9</v>
      </c>
      <c r="B40" s="160" t="s">
        <v>77</v>
      </c>
      <c r="C40" s="135" t="s">
        <v>209</v>
      </c>
      <c r="D40" s="135">
        <v>2021</v>
      </c>
      <c r="E40" s="74" t="s">
        <v>77</v>
      </c>
      <c r="F40" s="51" t="s">
        <v>16</v>
      </c>
      <c r="G40" s="135">
        <v>36</v>
      </c>
      <c r="H40" s="135">
        <v>0</v>
      </c>
      <c r="I40" s="135">
        <v>43</v>
      </c>
      <c r="J40" s="135">
        <v>79</v>
      </c>
      <c r="K40" s="135">
        <v>72</v>
      </c>
      <c r="L40" s="50">
        <v>0</v>
      </c>
      <c r="M40" s="133">
        <v>194</v>
      </c>
      <c r="N40" s="133">
        <v>151</v>
      </c>
      <c r="O40" s="133">
        <v>27</v>
      </c>
      <c r="P40" s="135">
        <v>34</v>
      </c>
      <c r="Q40" s="135">
        <v>40</v>
      </c>
      <c r="R40" s="50">
        <v>0</v>
      </c>
      <c r="S40" s="133">
        <v>101</v>
      </c>
      <c r="T40" s="133">
        <v>74</v>
      </c>
      <c r="U40" s="275">
        <v>8.3000000000000004E-2</v>
      </c>
      <c r="V40" s="275">
        <v>0</v>
      </c>
    </row>
    <row r="41" spans="1:22" ht="29.1" x14ac:dyDescent="0.35">
      <c r="A41" s="135">
        <v>10</v>
      </c>
      <c r="B41" s="160" t="s">
        <v>72</v>
      </c>
      <c r="C41" s="135" t="s">
        <v>209</v>
      </c>
      <c r="D41" s="135">
        <v>2021</v>
      </c>
      <c r="E41" s="74" t="s">
        <v>72</v>
      </c>
      <c r="F41" s="51" t="s">
        <v>16</v>
      </c>
      <c r="G41" s="135">
        <v>8</v>
      </c>
      <c r="H41" s="135">
        <v>4</v>
      </c>
      <c r="I41" s="135">
        <v>46</v>
      </c>
      <c r="J41" s="135">
        <v>1</v>
      </c>
      <c r="K41" s="135">
        <v>1</v>
      </c>
      <c r="L41" s="50">
        <v>0</v>
      </c>
      <c r="M41" s="133">
        <v>48</v>
      </c>
      <c r="N41" s="133">
        <v>2</v>
      </c>
      <c r="O41" s="133">
        <v>37</v>
      </c>
      <c r="P41" s="135">
        <v>27</v>
      </c>
      <c r="Q41" s="135">
        <v>36</v>
      </c>
      <c r="R41" s="50">
        <v>0</v>
      </c>
      <c r="S41" s="133">
        <v>100</v>
      </c>
      <c r="T41" s="133">
        <v>63</v>
      </c>
      <c r="U41" s="275">
        <v>2.9000000000000001E-2</v>
      </c>
      <c r="V41" s="275">
        <v>1.6E-2</v>
      </c>
    </row>
    <row r="42" spans="1:22" ht="14.45" x14ac:dyDescent="0.35">
      <c r="A42" s="135">
        <v>11</v>
      </c>
      <c r="B42" s="160" t="s">
        <v>89</v>
      </c>
      <c r="C42" s="135" t="s">
        <v>209</v>
      </c>
      <c r="D42" s="135">
        <v>2021</v>
      </c>
      <c r="E42" s="74" t="s">
        <v>89</v>
      </c>
      <c r="F42" s="51" t="s">
        <v>16</v>
      </c>
      <c r="G42" s="135">
        <v>13</v>
      </c>
      <c r="H42" s="135">
        <v>9</v>
      </c>
      <c r="I42" s="135">
        <v>1</v>
      </c>
      <c r="J42" s="135">
        <v>0</v>
      </c>
      <c r="K42" s="135">
        <v>0</v>
      </c>
      <c r="L42" s="50">
        <v>0</v>
      </c>
      <c r="M42" s="133">
        <v>1</v>
      </c>
      <c r="N42" s="133">
        <v>0</v>
      </c>
      <c r="O42" s="133">
        <v>73</v>
      </c>
      <c r="P42" s="135">
        <v>0</v>
      </c>
      <c r="Q42" s="135">
        <v>0</v>
      </c>
      <c r="R42" s="50">
        <v>0</v>
      </c>
      <c r="S42" s="133">
        <v>73</v>
      </c>
      <c r="T42" s="133">
        <v>0</v>
      </c>
      <c r="U42" s="275">
        <v>6.3399999999999998E-2</v>
      </c>
      <c r="V42" s="275">
        <v>5.74E-2</v>
      </c>
    </row>
    <row r="43" spans="1:22" ht="14.45" x14ac:dyDescent="0.35">
      <c r="A43" s="135">
        <v>12</v>
      </c>
      <c r="B43" s="160" t="s">
        <v>79</v>
      </c>
      <c r="C43" s="135"/>
      <c r="D43" s="135"/>
      <c r="E43" s="74"/>
      <c r="F43" s="51"/>
      <c r="G43" s="135" t="s">
        <v>210</v>
      </c>
      <c r="H43" s="135" t="s">
        <v>210</v>
      </c>
      <c r="I43" s="135" t="s">
        <v>210</v>
      </c>
      <c r="J43" s="135" t="s">
        <v>210</v>
      </c>
      <c r="K43" s="135" t="s">
        <v>210</v>
      </c>
      <c r="L43" s="284" t="s">
        <v>210</v>
      </c>
      <c r="M43" s="133" t="s">
        <v>210</v>
      </c>
      <c r="N43" s="133" t="s">
        <v>210</v>
      </c>
      <c r="O43" s="133" t="s">
        <v>210</v>
      </c>
      <c r="P43" s="135" t="s">
        <v>210</v>
      </c>
      <c r="Q43" s="135" t="s">
        <v>210</v>
      </c>
      <c r="R43" s="284" t="s">
        <v>210</v>
      </c>
      <c r="S43" s="133" t="s">
        <v>210</v>
      </c>
      <c r="T43" s="133" t="s">
        <v>210</v>
      </c>
      <c r="U43" s="275" t="s">
        <v>210</v>
      </c>
      <c r="V43" s="275" t="s">
        <v>210</v>
      </c>
    </row>
    <row r="44" spans="1:22" ht="29.1" x14ac:dyDescent="0.35">
      <c r="A44" s="135">
        <v>13</v>
      </c>
      <c r="B44" s="160" t="s">
        <v>74</v>
      </c>
      <c r="C44" s="135"/>
      <c r="D44" s="135"/>
      <c r="E44" s="74"/>
      <c r="F44" s="51"/>
      <c r="G44" s="135" t="s">
        <v>210</v>
      </c>
      <c r="H44" s="135" t="s">
        <v>210</v>
      </c>
      <c r="I44" s="135" t="s">
        <v>210</v>
      </c>
      <c r="J44" s="135" t="s">
        <v>210</v>
      </c>
      <c r="K44" s="135" t="s">
        <v>210</v>
      </c>
      <c r="L44" s="284" t="s">
        <v>210</v>
      </c>
      <c r="M44" s="133" t="s">
        <v>210</v>
      </c>
      <c r="N44" s="133" t="s">
        <v>210</v>
      </c>
      <c r="O44" s="133" t="s">
        <v>210</v>
      </c>
      <c r="P44" s="135" t="s">
        <v>210</v>
      </c>
      <c r="Q44" s="135" t="s">
        <v>210</v>
      </c>
      <c r="R44" s="284" t="s">
        <v>210</v>
      </c>
      <c r="S44" s="133" t="s">
        <v>210</v>
      </c>
      <c r="T44" s="133" t="s">
        <v>210</v>
      </c>
      <c r="U44" s="275" t="s">
        <v>210</v>
      </c>
      <c r="V44" s="275" t="s">
        <v>210</v>
      </c>
    </row>
    <row r="45" spans="1:22" ht="29.1" x14ac:dyDescent="0.35">
      <c r="A45" s="135">
        <v>14</v>
      </c>
      <c r="B45" s="160" t="s">
        <v>70</v>
      </c>
      <c r="C45" s="135" t="s">
        <v>209</v>
      </c>
      <c r="D45" s="135">
        <v>2021</v>
      </c>
      <c r="E45" s="74" t="s">
        <v>70</v>
      </c>
      <c r="F45" s="51" t="s">
        <v>16</v>
      </c>
      <c r="G45" s="135">
        <v>76</v>
      </c>
      <c r="H45" s="135">
        <v>65</v>
      </c>
      <c r="I45" s="135">
        <v>17</v>
      </c>
      <c r="J45" s="135">
        <v>11</v>
      </c>
      <c r="K45" s="135">
        <v>12</v>
      </c>
      <c r="L45" s="50">
        <v>0</v>
      </c>
      <c r="M45" s="133">
        <v>40</v>
      </c>
      <c r="N45" s="133">
        <v>23</v>
      </c>
      <c r="O45" s="133">
        <v>17</v>
      </c>
      <c r="P45" s="135">
        <v>7</v>
      </c>
      <c r="Q45" s="135">
        <v>11</v>
      </c>
      <c r="R45" s="50">
        <v>0</v>
      </c>
      <c r="S45" s="133">
        <v>35</v>
      </c>
      <c r="T45" s="133">
        <v>18</v>
      </c>
      <c r="U45" s="275">
        <v>0</v>
      </c>
      <c r="V45" s="275">
        <v>0</v>
      </c>
    </row>
    <row r="46" spans="1:22" ht="29.1" x14ac:dyDescent="0.35">
      <c r="A46" s="135">
        <v>15</v>
      </c>
      <c r="B46" s="160" t="s">
        <v>90</v>
      </c>
      <c r="C46" s="249" t="s">
        <v>209</v>
      </c>
      <c r="D46" s="249">
        <v>2021</v>
      </c>
      <c r="E46" s="74" t="s">
        <v>90</v>
      </c>
      <c r="F46" s="51" t="s">
        <v>16</v>
      </c>
      <c r="G46" s="249">
        <v>22</v>
      </c>
      <c r="H46" s="249">
        <v>40</v>
      </c>
      <c r="I46" s="249">
        <v>0</v>
      </c>
      <c r="J46" s="249">
        <v>1</v>
      </c>
      <c r="K46" s="249">
        <v>1</v>
      </c>
      <c r="L46" s="50">
        <v>0</v>
      </c>
      <c r="M46" s="250">
        <v>2</v>
      </c>
      <c r="N46" s="250">
        <v>2</v>
      </c>
      <c r="O46" s="250">
        <v>2</v>
      </c>
      <c r="P46" s="249">
        <v>1</v>
      </c>
      <c r="Q46" s="249">
        <v>0</v>
      </c>
      <c r="R46" s="50">
        <v>0</v>
      </c>
      <c r="S46" s="250">
        <v>3</v>
      </c>
      <c r="T46" s="250">
        <v>1</v>
      </c>
      <c r="U46" s="275">
        <v>0</v>
      </c>
      <c r="V46" s="275">
        <v>0</v>
      </c>
    </row>
    <row r="47" spans="1:22" ht="29.1" x14ac:dyDescent="0.35">
      <c r="A47" s="135">
        <v>16</v>
      </c>
      <c r="B47" s="160" t="s">
        <v>66</v>
      </c>
      <c r="C47" s="135" t="s">
        <v>209</v>
      </c>
      <c r="D47" s="135">
        <v>2021</v>
      </c>
      <c r="E47" s="74" t="s">
        <v>66</v>
      </c>
      <c r="F47" s="51" t="s">
        <v>16</v>
      </c>
      <c r="G47" s="52">
        <v>9</v>
      </c>
      <c r="H47" s="52">
        <v>11</v>
      </c>
      <c r="I47" s="52">
        <v>6</v>
      </c>
      <c r="J47" s="52">
        <v>6</v>
      </c>
      <c r="K47" s="52">
        <v>4</v>
      </c>
      <c r="L47" s="53">
        <v>0</v>
      </c>
      <c r="M47" s="75">
        <v>16</v>
      </c>
      <c r="N47" s="75">
        <v>10</v>
      </c>
      <c r="O47" s="75">
        <v>20</v>
      </c>
      <c r="P47" s="52">
        <v>6</v>
      </c>
      <c r="Q47" s="52">
        <v>4</v>
      </c>
      <c r="R47" s="53">
        <v>7</v>
      </c>
      <c r="S47" s="75">
        <v>37</v>
      </c>
      <c r="T47" s="75">
        <v>17</v>
      </c>
      <c r="U47" s="275">
        <v>0.3095</v>
      </c>
      <c r="V47" s="275">
        <v>0.06</v>
      </c>
    </row>
    <row r="48" spans="1:22" ht="30" x14ac:dyDescent="0.25">
      <c r="A48" s="135">
        <v>17</v>
      </c>
      <c r="B48" s="160" t="s">
        <v>67</v>
      </c>
      <c r="C48" s="135" t="s">
        <v>209</v>
      </c>
      <c r="D48" s="135">
        <v>2021</v>
      </c>
      <c r="E48" s="74" t="s">
        <v>67</v>
      </c>
      <c r="F48" s="51" t="s">
        <v>16</v>
      </c>
      <c r="G48" s="52">
        <v>14</v>
      </c>
      <c r="H48" s="52">
        <v>30</v>
      </c>
      <c r="I48" s="52">
        <v>2</v>
      </c>
      <c r="J48" s="52">
        <v>12</v>
      </c>
      <c r="K48" s="52">
        <v>10</v>
      </c>
      <c r="L48" s="53">
        <v>6</v>
      </c>
      <c r="M48" s="75">
        <v>30</v>
      </c>
      <c r="N48" s="75">
        <v>28</v>
      </c>
      <c r="O48" s="75">
        <v>7</v>
      </c>
      <c r="P48" s="52">
        <v>6</v>
      </c>
      <c r="Q48" s="52">
        <v>11</v>
      </c>
      <c r="R48" s="53">
        <v>10</v>
      </c>
      <c r="S48" s="75">
        <v>34</v>
      </c>
      <c r="T48" s="75">
        <v>27</v>
      </c>
      <c r="U48" s="275">
        <v>0.20369999999999999</v>
      </c>
      <c r="V48" s="275">
        <v>4.65E-2</v>
      </c>
    </row>
    <row r="49" spans="1:22" ht="30" x14ac:dyDescent="0.25">
      <c r="A49" s="135">
        <v>18</v>
      </c>
      <c r="B49" s="160" t="s">
        <v>81</v>
      </c>
      <c r="C49" s="135"/>
      <c r="D49" s="135"/>
      <c r="E49" s="74"/>
      <c r="F49" s="51"/>
      <c r="G49" s="52" t="s">
        <v>210</v>
      </c>
      <c r="H49" s="52" t="s">
        <v>210</v>
      </c>
      <c r="I49" s="52" t="s">
        <v>210</v>
      </c>
      <c r="J49" s="52" t="s">
        <v>210</v>
      </c>
      <c r="K49" s="52" t="s">
        <v>210</v>
      </c>
      <c r="L49" s="285" t="s">
        <v>210</v>
      </c>
      <c r="M49" s="75" t="s">
        <v>210</v>
      </c>
      <c r="N49" s="75" t="s">
        <v>210</v>
      </c>
      <c r="O49" s="75" t="s">
        <v>210</v>
      </c>
      <c r="P49" s="52" t="s">
        <v>210</v>
      </c>
      <c r="Q49" s="52" t="s">
        <v>210</v>
      </c>
      <c r="R49" s="285" t="s">
        <v>210</v>
      </c>
      <c r="S49" s="75" t="s">
        <v>210</v>
      </c>
      <c r="T49" s="75" t="s">
        <v>210</v>
      </c>
      <c r="U49" s="275" t="s">
        <v>210</v>
      </c>
      <c r="V49" s="275" t="s">
        <v>210</v>
      </c>
    </row>
    <row r="50" spans="1:22" x14ac:dyDescent="0.25">
      <c r="A50" s="63">
        <v>19</v>
      </c>
      <c r="B50" s="160" t="s">
        <v>68</v>
      </c>
      <c r="C50" s="6" t="s">
        <v>209</v>
      </c>
      <c r="D50" s="6">
        <v>2021</v>
      </c>
      <c r="E50" s="105" t="s">
        <v>82</v>
      </c>
      <c r="F50" s="78" t="s">
        <v>16</v>
      </c>
      <c r="G50" s="75">
        <v>16</v>
      </c>
      <c r="H50" s="75">
        <v>35</v>
      </c>
      <c r="I50" s="75">
        <v>18</v>
      </c>
      <c r="J50" s="75">
        <v>6</v>
      </c>
      <c r="K50" s="75">
        <v>0</v>
      </c>
      <c r="L50" s="106">
        <v>0</v>
      </c>
      <c r="M50" s="75">
        <v>24</v>
      </c>
      <c r="N50" s="75">
        <v>6</v>
      </c>
      <c r="O50" s="75">
        <v>49</v>
      </c>
      <c r="P50" s="75">
        <v>35</v>
      </c>
      <c r="Q50" s="75">
        <v>8</v>
      </c>
      <c r="R50" s="106">
        <v>0</v>
      </c>
      <c r="S50" s="75">
        <v>92</v>
      </c>
      <c r="T50" s="75">
        <v>43</v>
      </c>
      <c r="U50" s="276">
        <v>0.11</v>
      </c>
      <c r="V50" s="276">
        <v>0.1</v>
      </c>
    </row>
    <row r="51" spans="1:22" x14ac:dyDescent="0.25">
      <c r="A51" s="135">
        <v>20</v>
      </c>
      <c r="B51" s="135"/>
      <c r="C51" s="8"/>
      <c r="D51" s="8"/>
      <c r="E51" s="9" t="str">
        <f>VLOOKUP(Control!$B$41,Q1_Paeds,Data!E28,FALSE)</f>
        <v xml:space="preserve">Bristol, Bristol Royal Hospital for Children </v>
      </c>
      <c r="F51" s="9" t="str">
        <f>VLOOKUP(Control!$B$41,Q1_Paeds,Data!F28,FALSE)</f>
        <v xml:space="preserve">Paediatrics </v>
      </c>
      <c r="G51" s="9">
        <f>VLOOKUP(Control!$B$41,Q1_Paeds,Data!G28,FALSE)</f>
        <v>78</v>
      </c>
      <c r="H51" s="9">
        <f>VLOOKUP(Control!$B$41,Q1_Paeds,Data!H28,FALSE)</f>
        <v>0</v>
      </c>
      <c r="I51" s="9">
        <f>VLOOKUP(Control!$B$41,Q1_Paeds,Data!I28,FALSE)</f>
        <v>301</v>
      </c>
      <c r="J51" s="9">
        <f>VLOOKUP(Control!$B$41,Q1_Paeds,Data!J28,FALSE)</f>
        <v>276</v>
      </c>
      <c r="K51" s="9">
        <f>VLOOKUP(Control!$B$41,Q1_Paeds,Data!K28,FALSE)</f>
        <v>269</v>
      </c>
      <c r="L51" s="9">
        <f>VLOOKUP(Control!$B$41,Q1_Paeds,Data!L28,FALSE)</f>
        <v>25</v>
      </c>
      <c r="M51" s="9">
        <f>VLOOKUP(Control!$B$41,Q1_Paeds,Data!M28,FALSE)</f>
        <v>871</v>
      </c>
      <c r="N51" s="9">
        <f>VLOOKUP(Control!$B$41,Q1_Paeds,Data!N28,FALSE)</f>
        <v>570</v>
      </c>
      <c r="O51" s="9">
        <f>VLOOKUP(Control!$B$41,Q1_Paeds,Data!O28,FALSE)</f>
        <v>0</v>
      </c>
      <c r="P51" s="9">
        <f>VLOOKUP(Control!$B$41,Q1_Paeds,Data!P28,FALSE)</f>
        <v>0</v>
      </c>
      <c r="Q51" s="9">
        <f>VLOOKUP(Control!$B$41,Q1_Paeds,Data!Q28,FALSE)</f>
        <v>0</v>
      </c>
      <c r="R51" s="9">
        <f>VLOOKUP(Control!$B$41,Q1_Paeds,Data!R28,FALSE)</f>
        <v>0</v>
      </c>
      <c r="S51" s="9">
        <f>VLOOKUP(Control!$B$41,Q1_Paeds,Data!S28,FALSE)</f>
        <v>0</v>
      </c>
      <c r="T51" s="9">
        <f>VLOOKUP(Control!$B$41,Q1_Paeds,Data!T28,FALSE)</f>
        <v>0</v>
      </c>
      <c r="U51" s="159">
        <f>VLOOKUP(Control!$B$41,Q1_Paeds,Data!U28,FALSE)</f>
        <v>5.8999999999999997E-2</v>
      </c>
      <c r="V51" s="159">
        <f>VLOOKUP(Control!$B$41,Q1_Paeds,Data!V28,FALSE)</f>
        <v>0</v>
      </c>
    </row>
    <row r="53" spans="1:22" s="49" customFormat="1" ht="21" x14ac:dyDescent="0.25"/>
    <row r="54" spans="1:22" s="11" customFormat="1" ht="27.75" customHeight="1" x14ac:dyDescent="0.25">
      <c r="A54" s="11" t="s">
        <v>7</v>
      </c>
    </row>
    <row r="55" spans="1:22" s="49" customFormat="1" ht="21" x14ac:dyDescent="0.25">
      <c r="A55" s="76" t="s">
        <v>91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</row>
    <row r="56" spans="1:22" x14ac:dyDescent="0.25">
      <c r="B56" s="2">
        <v>2</v>
      </c>
      <c r="C56" s="2">
        <v>3</v>
      </c>
      <c r="D56" s="2">
        <v>4</v>
      </c>
      <c r="E56" s="2">
        <v>5</v>
      </c>
      <c r="F56" s="2">
        <v>6</v>
      </c>
      <c r="G56" s="2">
        <v>7</v>
      </c>
      <c r="H56" s="2">
        <v>8</v>
      </c>
      <c r="I56" s="2">
        <v>9</v>
      </c>
      <c r="J56" s="2">
        <v>10</v>
      </c>
      <c r="K56" s="2">
        <v>11</v>
      </c>
      <c r="L56" s="2">
        <v>12</v>
      </c>
      <c r="M56" s="2">
        <v>13</v>
      </c>
      <c r="N56" s="2">
        <v>14</v>
      </c>
      <c r="O56" s="2">
        <v>15</v>
      </c>
      <c r="P56" s="2">
        <v>16</v>
      </c>
      <c r="Q56" s="2">
        <v>17</v>
      </c>
      <c r="R56" s="2">
        <v>18</v>
      </c>
      <c r="S56" s="2">
        <v>19</v>
      </c>
      <c r="T56" s="2">
        <v>20</v>
      </c>
      <c r="U56" s="2">
        <v>21</v>
      </c>
      <c r="V56" s="2">
        <v>22</v>
      </c>
    </row>
    <row r="57" spans="1:22" s="63" customFormat="1" ht="45.75" customHeight="1" x14ac:dyDescent="0.25">
      <c r="A57" s="135"/>
      <c r="B57" s="135"/>
      <c r="C57" s="590" t="s">
        <v>143</v>
      </c>
      <c r="D57" s="590" t="s">
        <v>144</v>
      </c>
      <c r="E57" s="590" t="s">
        <v>0</v>
      </c>
      <c r="F57" s="590" t="s">
        <v>145</v>
      </c>
      <c r="G57" s="590" t="s">
        <v>49</v>
      </c>
      <c r="H57" s="590"/>
      <c r="I57" s="590" t="s">
        <v>50</v>
      </c>
      <c r="J57" s="590"/>
      <c r="K57" s="590"/>
      <c r="L57" s="590"/>
      <c r="M57" s="590"/>
      <c r="N57" s="590"/>
      <c r="O57" s="590"/>
      <c r="P57" s="590"/>
      <c r="Q57" s="590"/>
      <c r="R57" s="590"/>
      <c r="S57" s="590"/>
      <c r="T57" s="590"/>
      <c r="U57" s="590" t="s">
        <v>48</v>
      </c>
      <c r="V57" s="590"/>
    </row>
    <row r="58" spans="1:22" s="63" customFormat="1" ht="24.75" customHeight="1" x14ac:dyDescent="0.25">
      <c r="A58" s="135"/>
      <c r="B58" s="135"/>
      <c r="C58" s="590"/>
      <c r="D58" s="590"/>
      <c r="E58" s="590"/>
      <c r="F58" s="590"/>
      <c r="G58" s="590" t="s">
        <v>2</v>
      </c>
      <c r="H58" s="590" t="s">
        <v>3</v>
      </c>
      <c r="I58" s="590" t="s">
        <v>2</v>
      </c>
      <c r="J58" s="590"/>
      <c r="K58" s="590"/>
      <c r="L58" s="590"/>
      <c r="M58" s="590"/>
      <c r="N58" s="590"/>
      <c r="O58" s="590" t="s">
        <v>47</v>
      </c>
      <c r="P58" s="590"/>
      <c r="Q58" s="590"/>
      <c r="R58" s="590"/>
      <c r="S58" s="590"/>
      <c r="T58" s="590"/>
      <c r="U58" s="590" t="s">
        <v>2</v>
      </c>
      <c r="V58" s="590" t="s">
        <v>47</v>
      </c>
    </row>
    <row r="59" spans="1:22" s="63" customFormat="1" ht="27.75" customHeight="1" x14ac:dyDescent="0.25">
      <c r="A59" s="135"/>
      <c r="B59" s="135"/>
      <c r="C59" s="590"/>
      <c r="D59" s="590"/>
      <c r="E59" s="590"/>
      <c r="F59" s="590"/>
      <c r="G59" s="590"/>
      <c r="H59" s="590"/>
      <c r="I59" s="135" t="s">
        <v>146</v>
      </c>
      <c r="J59" s="135" t="s">
        <v>43</v>
      </c>
      <c r="K59" s="135" t="s">
        <v>44</v>
      </c>
      <c r="L59" s="50" t="s">
        <v>45</v>
      </c>
      <c r="M59" s="135" t="s">
        <v>147</v>
      </c>
      <c r="N59" s="135" t="s">
        <v>148</v>
      </c>
      <c r="O59" s="135" t="s">
        <v>146</v>
      </c>
      <c r="P59" s="135" t="s">
        <v>43</v>
      </c>
      <c r="Q59" s="135" t="s">
        <v>44</v>
      </c>
      <c r="R59" s="50" t="s">
        <v>45</v>
      </c>
      <c r="S59" s="135" t="s">
        <v>147</v>
      </c>
      <c r="T59" s="135" t="s">
        <v>149</v>
      </c>
      <c r="U59" s="590"/>
      <c r="V59" s="590"/>
    </row>
    <row r="60" spans="1:22" s="63" customFormat="1" ht="18" customHeight="1" x14ac:dyDescent="0.25">
      <c r="A60" s="135">
        <v>1</v>
      </c>
      <c r="B60" s="160" t="s">
        <v>59</v>
      </c>
      <c r="C60" s="135"/>
      <c r="D60" s="135"/>
      <c r="E60" s="74"/>
      <c r="F60" s="51"/>
      <c r="G60" s="309" t="s">
        <v>210</v>
      </c>
      <c r="H60" s="309" t="s">
        <v>210</v>
      </c>
      <c r="I60" s="309" t="s">
        <v>210</v>
      </c>
      <c r="J60" s="309" t="s">
        <v>210</v>
      </c>
      <c r="K60" s="309" t="s">
        <v>210</v>
      </c>
      <c r="L60" s="284" t="s">
        <v>210</v>
      </c>
      <c r="M60" s="310" t="s">
        <v>210</v>
      </c>
      <c r="N60" s="310" t="s">
        <v>210</v>
      </c>
      <c r="O60" s="310" t="s">
        <v>210</v>
      </c>
      <c r="P60" s="309" t="s">
        <v>210</v>
      </c>
      <c r="Q60" s="309" t="s">
        <v>210</v>
      </c>
      <c r="R60" s="284" t="s">
        <v>210</v>
      </c>
      <c r="S60" s="310" t="s">
        <v>210</v>
      </c>
      <c r="T60" s="310" t="s">
        <v>210</v>
      </c>
      <c r="U60" s="275" t="s">
        <v>210</v>
      </c>
      <c r="V60" s="275" t="s">
        <v>210</v>
      </c>
    </row>
    <row r="61" spans="1:22" s="63" customFormat="1" ht="18" customHeight="1" x14ac:dyDescent="0.25">
      <c r="A61" s="135">
        <v>2</v>
      </c>
      <c r="B61" s="160" t="s">
        <v>65</v>
      </c>
      <c r="C61" s="135"/>
      <c r="D61" s="135"/>
      <c r="E61" s="74"/>
      <c r="F61" s="51"/>
      <c r="G61" s="309" t="s">
        <v>210</v>
      </c>
      <c r="H61" s="309" t="s">
        <v>210</v>
      </c>
      <c r="I61" s="309" t="s">
        <v>210</v>
      </c>
      <c r="J61" s="309" t="s">
        <v>210</v>
      </c>
      <c r="K61" s="309" t="s">
        <v>210</v>
      </c>
      <c r="L61" s="284" t="s">
        <v>210</v>
      </c>
      <c r="M61" s="310" t="s">
        <v>210</v>
      </c>
      <c r="N61" s="310" t="s">
        <v>210</v>
      </c>
      <c r="O61" s="310" t="s">
        <v>210</v>
      </c>
      <c r="P61" s="309" t="s">
        <v>210</v>
      </c>
      <c r="Q61" s="309" t="s">
        <v>210</v>
      </c>
      <c r="R61" s="284" t="s">
        <v>210</v>
      </c>
      <c r="S61" s="310" t="s">
        <v>210</v>
      </c>
      <c r="T61" s="310" t="s">
        <v>210</v>
      </c>
      <c r="U61" s="275" t="s">
        <v>210</v>
      </c>
      <c r="V61" s="275" t="s">
        <v>210</v>
      </c>
    </row>
    <row r="62" spans="1:22" s="63" customFormat="1" ht="18" customHeight="1" x14ac:dyDescent="0.25">
      <c r="A62" s="135">
        <v>3</v>
      </c>
      <c r="B62" s="160" t="s">
        <v>63</v>
      </c>
      <c r="C62" s="135"/>
      <c r="D62" s="135"/>
      <c r="E62" s="74"/>
      <c r="F62" s="51"/>
      <c r="G62" s="309" t="s">
        <v>210</v>
      </c>
      <c r="H62" s="309" t="s">
        <v>210</v>
      </c>
      <c r="I62" s="309" t="s">
        <v>210</v>
      </c>
      <c r="J62" s="309" t="s">
        <v>210</v>
      </c>
      <c r="K62" s="309" t="s">
        <v>210</v>
      </c>
      <c r="L62" s="284" t="s">
        <v>210</v>
      </c>
      <c r="M62" s="310" t="s">
        <v>210</v>
      </c>
      <c r="N62" s="310" t="s">
        <v>210</v>
      </c>
      <c r="O62" s="310" t="s">
        <v>210</v>
      </c>
      <c r="P62" s="309" t="s">
        <v>210</v>
      </c>
      <c r="Q62" s="309" t="s">
        <v>210</v>
      </c>
      <c r="R62" s="284" t="s">
        <v>210</v>
      </c>
      <c r="S62" s="310" t="s">
        <v>210</v>
      </c>
      <c r="T62" s="310" t="s">
        <v>210</v>
      </c>
      <c r="U62" s="275" t="s">
        <v>210</v>
      </c>
      <c r="V62" s="275" t="s">
        <v>210</v>
      </c>
    </row>
    <row r="63" spans="1:22" s="63" customFormat="1" ht="18" customHeight="1" x14ac:dyDescent="0.25">
      <c r="A63" s="135">
        <v>4</v>
      </c>
      <c r="B63" s="160" t="s">
        <v>61</v>
      </c>
      <c r="C63" s="135"/>
      <c r="D63" s="135"/>
      <c r="E63" s="74"/>
      <c r="F63" s="51"/>
      <c r="G63" s="309" t="s">
        <v>210</v>
      </c>
      <c r="H63" s="309" t="s">
        <v>210</v>
      </c>
      <c r="I63" s="309" t="s">
        <v>210</v>
      </c>
      <c r="J63" s="309" t="s">
        <v>210</v>
      </c>
      <c r="K63" s="309" t="s">
        <v>210</v>
      </c>
      <c r="L63" s="284" t="s">
        <v>210</v>
      </c>
      <c r="M63" s="310" t="s">
        <v>210</v>
      </c>
      <c r="N63" s="310" t="s">
        <v>210</v>
      </c>
      <c r="O63" s="310" t="s">
        <v>210</v>
      </c>
      <c r="P63" s="309" t="s">
        <v>210</v>
      </c>
      <c r="Q63" s="309" t="s">
        <v>210</v>
      </c>
      <c r="R63" s="284" t="s">
        <v>210</v>
      </c>
      <c r="S63" s="310" t="s">
        <v>210</v>
      </c>
      <c r="T63" s="310" t="s">
        <v>210</v>
      </c>
      <c r="U63" s="275" t="s">
        <v>210</v>
      </c>
      <c r="V63" s="275" t="s">
        <v>210</v>
      </c>
    </row>
    <row r="64" spans="1:22" s="63" customFormat="1" ht="18" customHeight="1" x14ac:dyDescent="0.25">
      <c r="A64" s="135">
        <v>5</v>
      </c>
      <c r="B64" s="160" t="s">
        <v>76</v>
      </c>
      <c r="C64" s="135"/>
      <c r="D64" s="135"/>
      <c r="E64" s="74"/>
      <c r="F64" s="51"/>
      <c r="G64" s="309" t="s">
        <v>210</v>
      </c>
      <c r="H64" s="309" t="s">
        <v>210</v>
      </c>
      <c r="I64" s="309" t="s">
        <v>210</v>
      </c>
      <c r="J64" s="309" t="s">
        <v>210</v>
      </c>
      <c r="K64" s="309" t="s">
        <v>210</v>
      </c>
      <c r="L64" s="284" t="s">
        <v>210</v>
      </c>
      <c r="M64" s="310" t="s">
        <v>210</v>
      </c>
      <c r="N64" s="310" t="s">
        <v>210</v>
      </c>
      <c r="O64" s="310" t="s">
        <v>210</v>
      </c>
      <c r="P64" s="309" t="s">
        <v>210</v>
      </c>
      <c r="Q64" s="309" t="s">
        <v>210</v>
      </c>
      <c r="R64" s="284" t="s">
        <v>210</v>
      </c>
      <c r="S64" s="310" t="s">
        <v>210</v>
      </c>
      <c r="T64" s="310" t="s">
        <v>210</v>
      </c>
      <c r="U64" s="275" t="s">
        <v>210</v>
      </c>
      <c r="V64" s="275" t="s">
        <v>210</v>
      </c>
    </row>
    <row r="65" spans="1:22" s="63" customFormat="1" ht="18" customHeight="1" x14ac:dyDescent="0.25">
      <c r="A65" s="135">
        <v>6</v>
      </c>
      <c r="B65" s="160" t="s">
        <v>64</v>
      </c>
      <c r="C65" s="135"/>
      <c r="D65" s="135"/>
      <c r="E65" s="74"/>
      <c r="F65" s="51"/>
      <c r="G65" s="309" t="s">
        <v>210</v>
      </c>
      <c r="H65" s="309" t="s">
        <v>210</v>
      </c>
      <c r="I65" s="309" t="s">
        <v>210</v>
      </c>
      <c r="J65" s="309" t="s">
        <v>210</v>
      </c>
      <c r="K65" s="309" t="s">
        <v>210</v>
      </c>
      <c r="L65" s="284" t="s">
        <v>210</v>
      </c>
      <c r="M65" s="310" t="s">
        <v>210</v>
      </c>
      <c r="N65" s="310" t="s">
        <v>210</v>
      </c>
      <c r="O65" s="310" t="s">
        <v>210</v>
      </c>
      <c r="P65" s="309" t="s">
        <v>210</v>
      </c>
      <c r="Q65" s="309" t="s">
        <v>210</v>
      </c>
      <c r="R65" s="284" t="s">
        <v>210</v>
      </c>
      <c r="S65" s="310" t="s">
        <v>210</v>
      </c>
      <c r="T65" s="310" t="s">
        <v>210</v>
      </c>
      <c r="U65" s="275" t="s">
        <v>210</v>
      </c>
      <c r="V65" s="275" t="s">
        <v>210</v>
      </c>
    </row>
    <row r="66" spans="1:22" s="63" customFormat="1" ht="18" customHeight="1" x14ac:dyDescent="0.25">
      <c r="A66" s="135">
        <v>7</v>
      </c>
      <c r="B66" s="160" t="s">
        <v>71</v>
      </c>
      <c r="C66" s="135"/>
      <c r="D66" s="135"/>
      <c r="E66" s="74"/>
      <c r="F66" s="51"/>
      <c r="G66" s="309" t="s">
        <v>210</v>
      </c>
      <c r="H66" s="309" t="s">
        <v>210</v>
      </c>
      <c r="I66" s="309" t="s">
        <v>210</v>
      </c>
      <c r="J66" s="309" t="s">
        <v>210</v>
      </c>
      <c r="K66" s="309" t="s">
        <v>210</v>
      </c>
      <c r="L66" s="284" t="s">
        <v>210</v>
      </c>
      <c r="M66" s="310" t="s">
        <v>210</v>
      </c>
      <c r="N66" s="310" t="s">
        <v>210</v>
      </c>
      <c r="O66" s="310" t="s">
        <v>210</v>
      </c>
      <c r="P66" s="309" t="s">
        <v>210</v>
      </c>
      <c r="Q66" s="309" t="s">
        <v>210</v>
      </c>
      <c r="R66" s="284" t="s">
        <v>210</v>
      </c>
      <c r="S66" s="310" t="s">
        <v>210</v>
      </c>
      <c r="T66" s="310" t="s">
        <v>210</v>
      </c>
      <c r="U66" s="275" t="s">
        <v>210</v>
      </c>
      <c r="V66" s="275" t="s">
        <v>210</v>
      </c>
    </row>
    <row r="67" spans="1:22" s="63" customFormat="1" ht="18" customHeight="1" x14ac:dyDescent="0.25">
      <c r="A67" s="135">
        <v>8</v>
      </c>
      <c r="B67" s="160" t="s">
        <v>77</v>
      </c>
      <c r="C67" s="135"/>
      <c r="D67" s="135"/>
      <c r="E67" s="74"/>
      <c r="F67" s="51"/>
      <c r="G67" s="309" t="s">
        <v>210</v>
      </c>
      <c r="H67" s="309" t="s">
        <v>210</v>
      </c>
      <c r="I67" s="309" t="s">
        <v>210</v>
      </c>
      <c r="J67" s="309" t="s">
        <v>210</v>
      </c>
      <c r="K67" s="309" t="s">
        <v>210</v>
      </c>
      <c r="L67" s="284" t="s">
        <v>210</v>
      </c>
      <c r="M67" s="310" t="s">
        <v>210</v>
      </c>
      <c r="N67" s="310" t="s">
        <v>210</v>
      </c>
      <c r="O67" s="310" t="s">
        <v>210</v>
      </c>
      <c r="P67" s="309" t="s">
        <v>210</v>
      </c>
      <c r="Q67" s="309" t="s">
        <v>210</v>
      </c>
      <c r="R67" s="284" t="s">
        <v>210</v>
      </c>
      <c r="S67" s="310" t="s">
        <v>210</v>
      </c>
      <c r="T67" s="310" t="s">
        <v>210</v>
      </c>
      <c r="U67" s="275" t="s">
        <v>210</v>
      </c>
      <c r="V67" s="275" t="s">
        <v>210</v>
      </c>
    </row>
    <row r="68" spans="1:22" s="63" customFormat="1" ht="18" customHeight="1" x14ac:dyDescent="0.25">
      <c r="A68" s="135">
        <v>9</v>
      </c>
      <c r="B68" s="160" t="s">
        <v>78</v>
      </c>
      <c r="C68" s="135"/>
      <c r="D68" s="135"/>
      <c r="E68" s="74"/>
      <c r="F68" s="51"/>
      <c r="G68" s="309" t="s">
        <v>210</v>
      </c>
      <c r="H68" s="309" t="s">
        <v>210</v>
      </c>
      <c r="I68" s="309" t="s">
        <v>210</v>
      </c>
      <c r="J68" s="309" t="s">
        <v>210</v>
      </c>
      <c r="K68" s="309" t="s">
        <v>210</v>
      </c>
      <c r="L68" s="284" t="s">
        <v>210</v>
      </c>
      <c r="M68" s="310" t="s">
        <v>210</v>
      </c>
      <c r="N68" s="310" t="s">
        <v>210</v>
      </c>
      <c r="O68" s="310" t="s">
        <v>210</v>
      </c>
      <c r="P68" s="309" t="s">
        <v>210</v>
      </c>
      <c r="Q68" s="309" t="s">
        <v>210</v>
      </c>
      <c r="R68" s="284" t="s">
        <v>210</v>
      </c>
      <c r="S68" s="310" t="s">
        <v>210</v>
      </c>
      <c r="T68" s="310" t="s">
        <v>210</v>
      </c>
      <c r="U68" s="275" t="s">
        <v>210</v>
      </c>
      <c r="V68" s="275" t="s">
        <v>210</v>
      </c>
    </row>
    <row r="69" spans="1:22" s="63" customFormat="1" ht="18" customHeight="1" x14ac:dyDescent="0.25">
      <c r="A69" s="135">
        <v>10</v>
      </c>
      <c r="B69" s="160" t="s">
        <v>60</v>
      </c>
      <c r="C69" s="135"/>
      <c r="D69" s="135"/>
      <c r="E69" s="74"/>
      <c r="F69" s="51"/>
      <c r="G69" s="309" t="s">
        <v>210</v>
      </c>
      <c r="H69" s="309" t="s">
        <v>210</v>
      </c>
      <c r="I69" s="309" t="s">
        <v>210</v>
      </c>
      <c r="J69" s="309" t="s">
        <v>210</v>
      </c>
      <c r="K69" s="309" t="s">
        <v>210</v>
      </c>
      <c r="L69" s="284" t="s">
        <v>210</v>
      </c>
      <c r="M69" s="310" t="s">
        <v>210</v>
      </c>
      <c r="N69" s="310" t="s">
        <v>210</v>
      </c>
      <c r="O69" s="310" t="s">
        <v>210</v>
      </c>
      <c r="P69" s="309" t="s">
        <v>210</v>
      </c>
      <c r="Q69" s="309" t="s">
        <v>210</v>
      </c>
      <c r="R69" s="284" t="s">
        <v>210</v>
      </c>
      <c r="S69" s="310" t="s">
        <v>210</v>
      </c>
      <c r="T69" s="310" t="s">
        <v>210</v>
      </c>
      <c r="U69" s="275" t="s">
        <v>210</v>
      </c>
      <c r="V69" s="275" t="s">
        <v>210</v>
      </c>
    </row>
    <row r="70" spans="1:22" s="63" customFormat="1" ht="18" customHeight="1" x14ac:dyDescent="0.25">
      <c r="A70" s="135">
        <v>11</v>
      </c>
      <c r="B70" s="160" t="s">
        <v>79</v>
      </c>
      <c r="C70" s="135"/>
      <c r="D70" s="135"/>
      <c r="E70" s="74"/>
      <c r="F70" s="51"/>
      <c r="G70" s="309" t="s">
        <v>210</v>
      </c>
      <c r="H70" s="309" t="s">
        <v>210</v>
      </c>
      <c r="I70" s="309" t="s">
        <v>210</v>
      </c>
      <c r="J70" s="309" t="s">
        <v>210</v>
      </c>
      <c r="K70" s="309" t="s">
        <v>210</v>
      </c>
      <c r="L70" s="284" t="s">
        <v>210</v>
      </c>
      <c r="M70" s="310" t="s">
        <v>210</v>
      </c>
      <c r="N70" s="310" t="s">
        <v>210</v>
      </c>
      <c r="O70" s="310" t="s">
        <v>210</v>
      </c>
      <c r="P70" s="309" t="s">
        <v>210</v>
      </c>
      <c r="Q70" s="309" t="s">
        <v>210</v>
      </c>
      <c r="R70" s="284" t="s">
        <v>210</v>
      </c>
      <c r="S70" s="310" t="s">
        <v>210</v>
      </c>
      <c r="T70" s="310" t="s">
        <v>210</v>
      </c>
      <c r="U70" s="275" t="s">
        <v>210</v>
      </c>
      <c r="V70" s="275" t="s">
        <v>210</v>
      </c>
    </row>
    <row r="71" spans="1:22" s="63" customFormat="1" ht="18" customHeight="1" x14ac:dyDescent="0.25">
      <c r="A71" s="135">
        <v>12</v>
      </c>
      <c r="B71" s="160" t="s">
        <v>74</v>
      </c>
      <c r="C71" s="135"/>
      <c r="D71" s="135"/>
      <c r="E71" s="74"/>
      <c r="F71" s="51"/>
      <c r="G71" s="309" t="s">
        <v>210</v>
      </c>
      <c r="H71" s="309" t="s">
        <v>210</v>
      </c>
      <c r="I71" s="309" t="s">
        <v>210</v>
      </c>
      <c r="J71" s="309" t="s">
        <v>210</v>
      </c>
      <c r="K71" s="309" t="s">
        <v>210</v>
      </c>
      <c r="L71" s="284" t="s">
        <v>210</v>
      </c>
      <c r="M71" s="310" t="s">
        <v>210</v>
      </c>
      <c r="N71" s="310" t="s">
        <v>210</v>
      </c>
      <c r="O71" s="310" t="s">
        <v>210</v>
      </c>
      <c r="P71" s="309" t="s">
        <v>210</v>
      </c>
      <c r="Q71" s="309" t="s">
        <v>210</v>
      </c>
      <c r="R71" s="284" t="s">
        <v>210</v>
      </c>
      <c r="S71" s="310" t="s">
        <v>210</v>
      </c>
      <c r="T71" s="310" t="s">
        <v>210</v>
      </c>
      <c r="U71" s="275" t="s">
        <v>210</v>
      </c>
      <c r="V71" s="275" t="s">
        <v>210</v>
      </c>
    </row>
    <row r="72" spans="1:22" s="63" customFormat="1" ht="18" customHeight="1" x14ac:dyDescent="0.25">
      <c r="A72" s="135">
        <v>13</v>
      </c>
      <c r="B72" s="160" t="s">
        <v>70</v>
      </c>
      <c r="C72" s="135"/>
      <c r="D72" s="135"/>
      <c r="E72" s="74"/>
      <c r="F72" s="51"/>
      <c r="G72" s="309" t="s">
        <v>210</v>
      </c>
      <c r="H72" s="309" t="s">
        <v>210</v>
      </c>
      <c r="I72" s="309" t="s">
        <v>210</v>
      </c>
      <c r="J72" s="309" t="s">
        <v>210</v>
      </c>
      <c r="K72" s="309" t="s">
        <v>210</v>
      </c>
      <c r="L72" s="284" t="s">
        <v>210</v>
      </c>
      <c r="M72" s="310" t="s">
        <v>210</v>
      </c>
      <c r="N72" s="310" t="s">
        <v>210</v>
      </c>
      <c r="O72" s="310" t="s">
        <v>210</v>
      </c>
      <c r="P72" s="309" t="s">
        <v>210</v>
      </c>
      <c r="Q72" s="309" t="s">
        <v>210</v>
      </c>
      <c r="R72" s="284" t="s">
        <v>210</v>
      </c>
      <c r="S72" s="310" t="s">
        <v>210</v>
      </c>
      <c r="T72" s="310" t="s">
        <v>210</v>
      </c>
      <c r="U72" s="275" t="s">
        <v>210</v>
      </c>
      <c r="V72" s="275" t="s">
        <v>210</v>
      </c>
    </row>
    <row r="73" spans="1:22" s="63" customFormat="1" ht="18" customHeight="1" x14ac:dyDescent="0.25">
      <c r="A73" s="135">
        <v>14</v>
      </c>
      <c r="B73" s="160" t="s">
        <v>80</v>
      </c>
      <c r="C73" s="135"/>
      <c r="D73" s="135"/>
      <c r="E73" s="74"/>
      <c r="F73" s="51"/>
      <c r="G73" s="309" t="s">
        <v>210</v>
      </c>
      <c r="H73" s="309" t="s">
        <v>210</v>
      </c>
      <c r="I73" s="309" t="s">
        <v>210</v>
      </c>
      <c r="J73" s="309" t="s">
        <v>210</v>
      </c>
      <c r="K73" s="309" t="s">
        <v>210</v>
      </c>
      <c r="L73" s="284" t="s">
        <v>210</v>
      </c>
      <c r="M73" s="310" t="s">
        <v>210</v>
      </c>
      <c r="N73" s="310" t="s">
        <v>210</v>
      </c>
      <c r="O73" s="310" t="s">
        <v>210</v>
      </c>
      <c r="P73" s="309" t="s">
        <v>210</v>
      </c>
      <c r="Q73" s="309" t="s">
        <v>210</v>
      </c>
      <c r="R73" s="284" t="s">
        <v>210</v>
      </c>
      <c r="S73" s="310" t="s">
        <v>210</v>
      </c>
      <c r="T73" s="310" t="s">
        <v>210</v>
      </c>
      <c r="U73" s="275" t="s">
        <v>210</v>
      </c>
      <c r="V73" s="275" t="s">
        <v>210</v>
      </c>
    </row>
    <row r="74" spans="1:22" s="63" customFormat="1" ht="18" customHeight="1" x14ac:dyDescent="0.25">
      <c r="A74" s="135">
        <v>15</v>
      </c>
      <c r="B74" s="160" t="s">
        <v>66</v>
      </c>
      <c r="C74" s="135"/>
      <c r="D74" s="135"/>
      <c r="E74" s="74"/>
      <c r="F74" s="51"/>
      <c r="G74" s="309" t="s">
        <v>210</v>
      </c>
      <c r="H74" s="309" t="s">
        <v>210</v>
      </c>
      <c r="I74" s="309" t="s">
        <v>210</v>
      </c>
      <c r="J74" s="309" t="s">
        <v>210</v>
      </c>
      <c r="K74" s="309" t="s">
        <v>210</v>
      </c>
      <c r="L74" s="284" t="s">
        <v>210</v>
      </c>
      <c r="M74" s="310" t="s">
        <v>210</v>
      </c>
      <c r="N74" s="310" t="s">
        <v>210</v>
      </c>
      <c r="O74" s="310" t="s">
        <v>210</v>
      </c>
      <c r="P74" s="309" t="s">
        <v>210</v>
      </c>
      <c r="Q74" s="309" t="s">
        <v>210</v>
      </c>
      <c r="R74" s="284" t="s">
        <v>210</v>
      </c>
      <c r="S74" s="310" t="s">
        <v>210</v>
      </c>
      <c r="T74" s="310" t="s">
        <v>210</v>
      </c>
      <c r="U74" s="275" t="s">
        <v>210</v>
      </c>
      <c r="V74" s="275" t="s">
        <v>210</v>
      </c>
    </row>
    <row r="75" spans="1:22" s="63" customFormat="1" ht="18" customHeight="1" x14ac:dyDescent="0.25">
      <c r="A75" s="135">
        <v>16</v>
      </c>
      <c r="B75" s="160" t="s">
        <v>67</v>
      </c>
      <c r="C75" s="135"/>
      <c r="D75" s="135"/>
      <c r="E75" s="74"/>
      <c r="F75" s="51"/>
      <c r="G75" s="309" t="s">
        <v>210</v>
      </c>
      <c r="H75" s="309" t="s">
        <v>210</v>
      </c>
      <c r="I75" s="309" t="s">
        <v>210</v>
      </c>
      <c r="J75" s="309" t="s">
        <v>210</v>
      </c>
      <c r="K75" s="309" t="s">
        <v>210</v>
      </c>
      <c r="L75" s="284" t="s">
        <v>210</v>
      </c>
      <c r="M75" s="310" t="s">
        <v>210</v>
      </c>
      <c r="N75" s="310" t="s">
        <v>210</v>
      </c>
      <c r="O75" s="310" t="s">
        <v>210</v>
      </c>
      <c r="P75" s="309" t="s">
        <v>210</v>
      </c>
      <c r="Q75" s="309" t="s">
        <v>210</v>
      </c>
      <c r="R75" s="284" t="s">
        <v>210</v>
      </c>
      <c r="S75" s="310" t="s">
        <v>210</v>
      </c>
      <c r="T75" s="310" t="s">
        <v>210</v>
      </c>
      <c r="U75" s="275" t="s">
        <v>210</v>
      </c>
      <c r="V75" s="275" t="s">
        <v>210</v>
      </c>
    </row>
    <row r="76" spans="1:22" s="63" customFormat="1" ht="18" customHeight="1" x14ac:dyDescent="0.25">
      <c r="A76" s="135">
        <v>17</v>
      </c>
      <c r="B76" s="160" t="s">
        <v>81</v>
      </c>
      <c r="C76" s="135"/>
      <c r="D76" s="135"/>
      <c r="E76" s="74"/>
      <c r="F76" s="51"/>
      <c r="G76" s="309" t="s">
        <v>210</v>
      </c>
      <c r="H76" s="309" t="s">
        <v>210</v>
      </c>
      <c r="I76" s="309" t="s">
        <v>210</v>
      </c>
      <c r="J76" s="309" t="s">
        <v>210</v>
      </c>
      <c r="K76" s="309" t="s">
        <v>210</v>
      </c>
      <c r="L76" s="284" t="s">
        <v>210</v>
      </c>
      <c r="M76" s="310" t="s">
        <v>210</v>
      </c>
      <c r="N76" s="310" t="s">
        <v>210</v>
      </c>
      <c r="O76" s="310" t="s">
        <v>210</v>
      </c>
      <c r="P76" s="309" t="s">
        <v>210</v>
      </c>
      <c r="Q76" s="309" t="s">
        <v>210</v>
      </c>
      <c r="R76" s="284" t="s">
        <v>210</v>
      </c>
      <c r="S76" s="310" t="s">
        <v>210</v>
      </c>
      <c r="T76" s="310" t="s">
        <v>210</v>
      </c>
      <c r="U76" s="275" t="s">
        <v>210</v>
      </c>
      <c r="V76" s="275" t="s">
        <v>210</v>
      </c>
    </row>
    <row r="77" spans="1:22" s="63" customFormat="1" ht="18" customHeight="1" x14ac:dyDescent="0.25">
      <c r="A77" s="135">
        <v>18</v>
      </c>
      <c r="B77" s="160" t="s">
        <v>82</v>
      </c>
      <c r="C77" s="135"/>
      <c r="D77" s="135"/>
      <c r="E77" s="74"/>
      <c r="F77" s="51"/>
      <c r="G77" s="309" t="s">
        <v>210</v>
      </c>
      <c r="H77" s="309" t="s">
        <v>210</v>
      </c>
      <c r="I77" s="309" t="s">
        <v>210</v>
      </c>
      <c r="J77" s="309" t="s">
        <v>210</v>
      </c>
      <c r="K77" s="309" t="s">
        <v>210</v>
      </c>
      <c r="L77" s="284" t="s">
        <v>210</v>
      </c>
      <c r="M77" s="310" t="s">
        <v>210</v>
      </c>
      <c r="N77" s="310" t="s">
        <v>210</v>
      </c>
      <c r="O77" s="310" t="s">
        <v>210</v>
      </c>
      <c r="P77" s="309" t="s">
        <v>210</v>
      </c>
      <c r="Q77" s="309" t="s">
        <v>210</v>
      </c>
      <c r="R77" s="284" t="s">
        <v>210</v>
      </c>
      <c r="S77" s="310" t="s">
        <v>210</v>
      </c>
      <c r="T77" s="310" t="s">
        <v>210</v>
      </c>
      <c r="U77" s="275" t="s">
        <v>210</v>
      </c>
      <c r="V77" s="275" t="s">
        <v>210</v>
      </c>
    </row>
    <row r="78" spans="1:22" s="63" customFormat="1" ht="18" customHeight="1" x14ac:dyDescent="0.25">
      <c r="B78" s="135"/>
      <c r="D78" s="135"/>
      <c r="E78" s="73">
        <f>VLOOKUP(Control!$B$19,Q2_Adult,Data!E56,FALSE)</f>
        <v>0</v>
      </c>
      <c r="F78" s="73">
        <f>VLOOKUP(Control!$B$19,Q2_Adult,Data!F56,FALSE)</f>
        <v>0</v>
      </c>
      <c r="G78" s="73" t="str">
        <f>VLOOKUP(Control!$B$19,Q2_Adult,Data!G56,FALSE)</f>
        <v>No data</v>
      </c>
      <c r="H78" s="73" t="str">
        <f>VLOOKUP(Control!$B$19,Q2_Adult,Data!H56,FALSE)</f>
        <v>No data</v>
      </c>
      <c r="I78" s="73" t="str">
        <f>VLOOKUP(Control!$B$19,Q2_Adult,Data!I56,FALSE)</f>
        <v>No data</v>
      </c>
      <c r="J78" s="73" t="str">
        <f>VLOOKUP(Control!$B$19,Q2_Adult,Data!J56,FALSE)</f>
        <v>No data</v>
      </c>
      <c r="K78" s="73" t="str">
        <f>VLOOKUP(Control!$B$19,Q2_Adult,Data!K56,FALSE)</f>
        <v>No data</v>
      </c>
      <c r="L78" s="73" t="str">
        <f>VLOOKUP(Control!$B$19,Q2_Adult,Data!L56,FALSE)</f>
        <v>No data</v>
      </c>
      <c r="M78" s="73" t="str">
        <f>VLOOKUP(Control!$B$19,Q2_Adult,Data!M56,FALSE)</f>
        <v>No data</v>
      </c>
      <c r="N78" s="73" t="str">
        <f>VLOOKUP(Control!$B$19,Q2_Adult,Data!N56,FALSE)</f>
        <v>No data</v>
      </c>
      <c r="O78" s="73" t="str">
        <f>VLOOKUP(Control!$B$19,Q2_Adult,Data!O56,FALSE)</f>
        <v>No data</v>
      </c>
      <c r="P78" s="73" t="str">
        <f>VLOOKUP(Control!$B$19,Q2_Adult,Data!P56,FALSE)</f>
        <v>No data</v>
      </c>
      <c r="Q78" s="73" t="str">
        <f>VLOOKUP(Control!$B$19,Q2_Adult,Data!Q56,FALSE)</f>
        <v>No data</v>
      </c>
      <c r="R78" s="73" t="str">
        <f>VLOOKUP(Control!$B$19,Q2_Adult,Data!R56,FALSE)</f>
        <v>No data</v>
      </c>
      <c r="S78" s="73" t="str">
        <f>VLOOKUP(Control!$B$19,Q2_Adult,Data!S56,FALSE)</f>
        <v>No data</v>
      </c>
      <c r="T78" s="73" t="str">
        <f>VLOOKUP(Control!$B$19,Q2_Adult,Data!T56,FALSE)</f>
        <v>No data</v>
      </c>
      <c r="U78" s="158" t="str">
        <f>VLOOKUP(Control!$B$19,Q2_Adult,Data!U56,FALSE)</f>
        <v>No data</v>
      </c>
      <c r="V78" s="158" t="str">
        <f>VLOOKUP(Control!$B$19,Q2_Adult,Data!V56,FALSE)</f>
        <v>No data</v>
      </c>
    </row>
    <row r="79" spans="1:22" s="65" customFormat="1" ht="18" customHeight="1" x14ac:dyDescent="0.25">
      <c r="B79" s="133"/>
      <c r="D79" s="133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</row>
    <row r="80" spans="1:22" s="49" customFormat="1" ht="21" x14ac:dyDescent="0.25">
      <c r="A80" s="77" t="s">
        <v>92</v>
      </c>
      <c r="B80" s="7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</row>
    <row r="81" spans="1:22" s="65" customFormat="1" ht="18" customHeight="1" x14ac:dyDescent="0.25">
      <c r="A81" s="2"/>
      <c r="B81" s="2">
        <v>2</v>
      </c>
      <c r="C81" s="2">
        <v>3</v>
      </c>
      <c r="D81" s="2">
        <v>4</v>
      </c>
      <c r="E81" s="2">
        <v>5</v>
      </c>
      <c r="F81" s="2">
        <v>6</v>
      </c>
      <c r="G81" s="2">
        <v>7</v>
      </c>
      <c r="H81" s="2">
        <v>8</v>
      </c>
      <c r="I81" s="2">
        <v>9</v>
      </c>
      <c r="J81" s="2">
        <v>10</v>
      </c>
      <c r="K81" s="2">
        <v>11</v>
      </c>
      <c r="L81" s="2">
        <v>12</v>
      </c>
      <c r="M81" s="2">
        <v>13</v>
      </c>
      <c r="N81" s="2">
        <v>14</v>
      </c>
      <c r="O81" s="2">
        <v>15</v>
      </c>
      <c r="P81" s="2">
        <v>16</v>
      </c>
      <c r="Q81" s="2">
        <v>17</v>
      </c>
      <c r="R81" s="2">
        <v>18</v>
      </c>
      <c r="S81" s="2">
        <v>19</v>
      </c>
      <c r="T81" s="2">
        <v>20</v>
      </c>
      <c r="U81" s="2">
        <v>21</v>
      </c>
      <c r="V81" s="2">
        <v>22</v>
      </c>
    </row>
    <row r="82" spans="1:22" s="63" customFormat="1" ht="67.5" customHeight="1" x14ac:dyDescent="0.25">
      <c r="A82" s="135"/>
      <c r="B82" s="135"/>
      <c r="C82" s="590" t="s">
        <v>143</v>
      </c>
      <c r="D82" s="590" t="s">
        <v>144</v>
      </c>
      <c r="E82" s="590" t="s">
        <v>0</v>
      </c>
      <c r="F82" s="590" t="s">
        <v>145</v>
      </c>
      <c r="G82" s="590" t="s">
        <v>49</v>
      </c>
      <c r="H82" s="590"/>
      <c r="I82" s="590" t="s">
        <v>50</v>
      </c>
      <c r="J82" s="590"/>
      <c r="K82" s="590"/>
      <c r="L82" s="590"/>
      <c r="M82" s="590"/>
      <c r="N82" s="590"/>
      <c r="O82" s="590"/>
      <c r="P82" s="590"/>
      <c r="Q82" s="590"/>
      <c r="R82" s="590"/>
      <c r="S82" s="590"/>
      <c r="T82" s="590"/>
      <c r="U82" s="590" t="s">
        <v>48</v>
      </c>
      <c r="V82" s="590"/>
    </row>
    <row r="83" spans="1:22" s="63" customFormat="1" ht="18" customHeight="1" x14ac:dyDescent="0.25">
      <c r="A83" s="135"/>
      <c r="B83" s="135"/>
      <c r="C83" s="590"/>
      <c r="D83" s="590"/>
      <c r="E83" s="590"/>
      <c r="F83" s="590"/>
      <c r="G83" s="590" t="s">
        <v>2</v>
      </c>
      <c r="H83" s="590" t="s">
        <v>3</v>
      </c>
      <c r="I83" s="590" t="s">
        <v>2</v>
      </c>
      <c r="J83" s="590"/>
      <c r="K83" s="590"/>
      <c r="L83" s="590"/>
      <c r="M83" s="590"/>
      <c r="N83" s="590"/>
      <c r="O83" s="590" t="s">
        <v>47</v>
      </c>
      <c r="P83" s="590"/>
      <c r="Q83" s="590"/>
      <c r="R83" s="590"/>
      <c r="S83" s="590"/>
      <c r="T83" s="590"/>
      <c r="U83" s="590" t="s">
        <v>2</v>
      </c>
      <c r="V83" s="590" t="s">
        <v>47</v>
      </c>
    </row>
    <row r="84" spans="1:22" s="63" customFormat="1" ht="18" customHeight="1" x14ac:dyDescent="0.25">
      <c r="A84" s="135"/>
      <c r="B84" s="135"/>
      <c r="C84" s="590"/>
      <c r="D84" s="590"/>
      <c r="E84" s="590"/>
      <c r="F84" s="590"/>
      <c r="G84" s="590"/>
      <c r="H84" s="590"/>
      <c r="I84" s="135" t="s">
        <v>146</v>
      </c>
      <c r="J84" s="135" t="s">
        <v>43</v>
      </c>
      <c r="K84" s="135" t="s">
        <v>44</v>
      </c>
      <c r="L84" s="50" t="s">
        <v>45</v>
      </c>
      <c r="M84" s="135" t="s">
        <v>147</v>
      </c>
      <c r="N84" s="135" t="s">
        <v>148</v>
      </c>
      <c r="O84" s="135" t="s">
        <v>146</v>
      </c>
      <c r="P84" s="135" t="s">
        <v>43</v>
      </c>
      <c r="Q84" s="135" t="s">
        <v>44</v>
      </c>
      <c r="R84" s="50" t="s">
        <v>45</v>
      </c>
      <c r="S84" s="135" t="s">
        <v>147</v>
      </c>
      <c r="T84" s="135" t="s">
        <v>149</v>
      </c>
      <c r="U84" s="590"/>
      <c r="V84" s="590"/>
    </row>
    <row r="85" spans="1:22" s="63" customFormat="1" ht="18" customHeight="1" x14ac:dyDescent="0.25">
      <c r="A85" s="135">
        <v>1</v>
      </c>
      <c r="B85" s="160" t="s">
        <v>83</v>
      </c>
      <c r="C85" s="135"/>
      <c r="D85" s="135"/>
      <c r="E85" s="74"/>
      <c r="F85" s="51"/>
      <c r="G85" s="309" t="s">
        <v>210</v>
      </c>
      <c r="H85" s="309" t="s">
        <v>210</v>
      </c>
      <c r="I85" s="309" t="s">
        <v>210</v>
      </c>
      <c r="J85" s="309" t="s">
        <v>210</v>
      </c>
      <c r="K85" s="309" t="s">
        <v>210</v>
      </c>
      <c r="L85" s="284" t="s">
        <v>210</v>
      </c>
      <c r="M85" s="310" t="s">
        <v>210</v>
      </c>
      <c r="N85" s="310" t="s">
        <v>210</v>
      </c>
      <c r="O85" s="310" t="s">
        <v>210</v>
      </c>
      <c r="P85" s="309" t="s">
        <v>210</v>
      </c>
      <c r="Q85" s="309" t="s">
        <v>210</v>
      </c>
      <c r="R85" s="284" t="s">
        <v>210</v>
      </c>
      <c r="S85" s="310" t="s">
        <v>210</v>
      </c>
      <c r="T85" s="310" t="s">
        <v>210</v>
      </c>
      <c r="U85" s="275" t="s">
        <v>210</v>
      </c>
      <c r="V85" s="275" t="s">
        <v>210</v>
      </c>
    </row>
    <row r="86" spans="1:22" s="63" customFormat="1" ht="18" customHeight="1" x14ac:dyDescent="0.25">
      <c r="A86" s="135">
        <v>2</v>
      </c>
      <c r="B86" s="160" t="s">
        <v>73</v>
      </c>
      <c r="C86" s="135"/>
      <c r="D86" s="135"/>
      <c r="E86" s="74"/>
      <c r="F86" s="51"/>
      <c r="G86" s="309" t="s">
        <v>210</v>
      </c>
      <c r="H86" s="309" t="s">
        <v>210</v>
      </c>
      <c r="I86" s="309" t="s">
        <v>210</v>
      </c>
      <c r="J86" s="309" t="s">
        <v>210</v>
      </c>
      <c r="K86" s="309" t="s">
        <v>210</v>
      </c>
      <c r="L86" s="284" t="s">
        <v>210</v>
      </c>
      <c r="M86" s="310" t="s">
        <v>210</v>
      </c>
      <c r="N86" s="310" t="s">
        <v>210</v>
      </c>
      <c r="O86" s="310" t="s">
        <v>210</v>
      </c>
      <c r="P86" s="309" t="s">
        <v>210</v>
      </c>
      <c r="Q86" s="309" t="s">
        <v>210</v>
      </c>
      <c r="R86" s="284" t="s">
        <v>210</v>
      </c>
      <c r="S86" s="310" t="s">
        <v>210</v>
      </c>
      <c r="T86" s="310" t="s">
        <v>210</v>
      </c>
      <c r="U86" s="275" t="s">
        <v>210</v>
      </c>
      <c r="V86" s="275" t="s">
        <v>210</v>
      </c>
    </row>
    <row r="87" spans="1:22" s="63" customFormat="1" ht="18" customHeight="1" x14ac:dyDescent="0.25">
      <c r="A87" s="135">
        <v>3</v>
      </c>
      <c r="B87" s="160" t="s">
        <v>84</v>
      </c>
      <c r="C87" s="135"/>
      <c r="D87" s="135"/>
      <c r="E87" s="74"/>
      <c r="F87" s="51"/>
      <c r="G87" s="309" t="s">
        <v>210</v>
      </c>
      <c r="H87" s="309" t="s">
        <v>210</v>
      </c>
      <c r="I87" s="309" t="s">
        <v>210</v>
      </c>
      <c r="J87" s="309" t="s">
        <v>210</v>
      </c>
      <c r="K87" s="309" t="s">
        <v>210</v>
      </c>
      <c r="L87" s="284" t="s">
        <v>210</v>
      </c>
      <c r="M87" s="310" t="s">
        <v>210</v>
      </c>
      <c r="N87" s="310" t="s">
        <v>210</v>
      </c>
      <c r="O87" s="310" t="s">
        <v>210</v>
      </c>
      <c r="P87" s="309" t="s">
        <v>210</v>
      </c>
      <c r="Q87" s="309" t="s">
        <v>210</v>
      </c>
      <c r="R87" s="284" t="s">
        <v>210</v>
      </c>
      <c r="S87" s="310" t="s">
        <v>210</v>
      </c>
      <c r="T87" s="310" t="s">
        <v>210</v>
      </c>
      <c r="U87" s="275" t="s">
        <v>210</v>
      </c>
      <c r="V87" s="275" t="s">
        <v>210</v>
      </c>
    </row>
    <row r="88" spans="1:22" s="63" customFormat="1" ht="18" customHeight="1" x14ac:dyDescent="0.25">
      <c r="A88" s="135">
        <v>4</v>
      </c>
      <c r="B88" s="160" t="s">
        <v>85</v>
      </c>
      <c r="C88" s="135"/>
      <c r="D88" s="135"/>
      <c r="E88" s="74"/>
      <c r="F88" s="51"/>
      <c r="G88" s="309" t="s">
        <v>210</v>
      </c>
      <c r="H88" s="309" t="s">
        <v>210</v>
      </c>
      <c r="I88" s="309" t="s">
        <v>210</v>
      </c>
      <c r="J88" s="309" t="s">
        <v>210</v>
      </c>
      <c r="K88" s="309" t="s">
        <v>210</v>
      </c>
      <c r="L88" s="284" t="s">
        <v>210</v>
      </c>
      <c r="M88" s="310" t="s">
        <v>210</v>
      </c>
      <c r="N88" s="310" t="s">
        <v>210</v>
      </c>
      <c r="O88" s="310" t="s">
        <v>210</v>
      </c>
      <c r="P88" s="309" t="s">
        <v>210</v>
      </c>
      <c r="Q88" s="309" t="s">
        <v>210</v>
      </c>
      <c r="R88" s="284" t="s">
        <v>210</v>
      </c>
      <c r="S88" s="310" t="s">
        <v>210</v>
      </c>
      <c r="T88" s="310" t="s">
        <v>210</v>
      </c>
      <c r="U88" s="275" t="s">
        <v>210</v>
      </c>
      <c r="V88" s="275" t="s">
        <v>210</v>
      </c>
    </row>
    <row r="89" spans="1:22" s="63" customFormat="1" ht="18" customHeight="1" x14ac:dyDescent="0.25">
      <c r="A89" s="135">
        <v>5</v>
      </c>
      <c r="B89" s="160" t="s">
        <v>86</v>
      </c>
      <c r="C89" s="135"/>
      <c r="D89" s="135"/>
      <c r="E89" s="74"/>
      <c r="F89" s="51"/>
      <c r="G89" s="309" t="s">
        <v>210</v>
      </c>
      <c r="H89" s="309" t="s">
        <v>210</v>
      </c>
      <c r="I89" s="309" t="s">
        <v>210</v>
      </c>
      <c r="J89" s="309" t="s">
        <v>210</v>
      </c>
      <c r="K89" s="309" t="s">
        <v>210</v>
      </c>
      <c r="L89" s="284" t="s">
        <v>210</v>
      </c>
      <c r="M89" s="310" t="s">
        <v>210</v>
      </c>
      <c r="N89" s="310" t="s">
        <v>210</v>
      </c>
      <c r="O89" s="310" t="s">
        <v>210</v>
      </c>
      <c r="P89" s="309" t="s">
        <v>210</v>
      </c>
      <c r="Q89" s="309" t="s">
        <v>210</v>
      </c>
      <c r="R89" s="284" t="s">
        <v>210</v>
      </c>
      <c r="S89" s="310" t="s">
        <v>210</v>
      </c>
      <c r="T89" s="310" t="s">
        <v>210</v>
      </c>
      <c r="U89" s="275" t="s">
        <v>210</v>
      </c>
      <c r="V89" s="275" t="s">
        <v>210</v>
      </c>
    </row>
    <row r="90" spans="1:22" s="63" customFormat="1" ht="18" customHeight="1" x14ac:dyDescent="0.25">
      <c r="A90" s="135">
        <v>6</v>
      </c>
      <c r="B90" s="160" t="s">
        <v>87</v>
      </c>
      <c r="C90" s="135"/>
      <c r="D90" s="135"/>
      <c r="E90" s="74"/>
      <c r="F90" s="51"/>
      <c r="G90" s="309" t="s">
        <v>210</v>
      </c>
      <c r="H90" s="309" t="s">
        <v>210</v>
      </c>
      <c r="I90" s="309" t="s">
        <v>210</v>
      </c>
      <c r="J90" s="309" t="s">
        <v>210</v>
      </c>
      <c r="K90" s="309" t="s">
        <v>210</v>
      </c>
      <c r="L90" s="284" t="s">
        <v>210</v>
      </c>
      <c r="M90" s="310" t="s">
        <v>210</v>
      </c>
      <c r="N90" s="310" t="s">
        <v>210</v>
      </c>
      <c r="O90" s="310" t="s">
        <v>210</v>
      </c>
      <c r="P90" s="309" t="s">
        <v>210</v>
      </c>
      <c r="Q90" s="309" t="s">
        <v>210</v>
      </c>
      <c r="R90" s="284" t="s">
        <v>210</v>
      </c>
      <c r="S90" s="310" t="s">
        <v>210</v>
      </c>
      <c r="T90" s="310" t="s">
        <v>210</v>
      </c>
      <c r="U90" s="275" t="s">
        <v>210</v>
      </c>
      <c r="V90" s="275" t="s">
        <v>210</v>
      </c>
    </row>
    <row r="91" spans="1:22" s="63" customFormat="1" ht="18" customHeight="1" x14ac:dyDescent="0.25">
      <c r="A91" s="135">
        <v>7</v>
      </c>
      <c r="B91" s="160" t="s">
        <v>88</v>
      </c>
      <c r="C91" s="135"/>
      <c r="D91" s="135"/>
      <c r="E91" s="74"/>
      <c r="F91" s="51"/>
      <c r="G91" s="309" t="s">
        <v>210</v>
      </c>
      <c r="H91" s="309" t="s">
        <v>210</v>
      </c>
      <c r="I91" s="309" t="s">
        <v>210</v>
      </c>
      <c r="J91" s="309" t="s">
        <v>210</v>
      </c>
      <c r="K91" s="309" t="s">
        <v>210</v>
      </c>
      <c r="L91" s="284" t="s">
        <v>210</v>
      </c>
      <c r="M91" s="310" t="s">
        <v>210</v>
      </c>
      <c r="N91" s="310" t="s">
        <v>210</v>
      </c>
      <c r="O91" s="310" t="s">
        <v>210</v>
      </c>
      <c r="P91" s="309" t="s">
        <v>210</v>
      </c>
      <c r="Q91" s="309" t="s">
        <v>210</v>
      </c>
      <c r="R91" s="284" t="s">
        <v>210</v>
      </c>
      <c r="S91" s="310" t="s">
        <v>210</v>
      </c>
      <c r="T91" s="310" t="s">
        <v>210</v>
      </c>
      <c r="U91" s="275" t="s">
        <v>210</v>
      </c>
      <c r="V91" s="275" t="s">
        <v>210</v>
      </c>
    </row>
    <row r="92" spans="1:22" ht="30" x14ac:dyDescent="0.25">
      <c r="A92" s="135">
        <v>8</v>
      </c>
      <c r="B92" s="160" t="s">
        <v>62</v>
      </c>
      <c r="C92" s="135"/>
      <c r="D92" s="135"/>
      <c r="E92" s="74"/>
      <c r="F92" s="51"/>
      <c r="G92" s="309" t="s">
        <v>210</v>
      </c>
      <c r="H92" s="309" t="s">
        <v>210</v>
      </c>
      <c r="I92" s="309" t="s">
        <v>210</v>
      </c>
      <c r="J92" s="309" t="s">
        <v>210</v>
      </c>
      <c r="K92" s="309" t="s">
        <v>210</v>
      </c>
      <c r="L92" s="284" t="s">
        <v>210</v>
      </c>
      <c r="M92" s="310" t="s">
        <v>210</v>
      </c>
      <c r="N92" s="310" t="s">
        <v>210</v>
      </c>
      <c r="O92" s="310" t="s">
        <v>210</v>
      </c>
      <c r="P92" s="309" t="s">
        <v>210</v>
      </c>
      <c r="Q92" s="309" t="s">
        <v>210</v>
      </c>
      <c r="R92" s="284" t="s">
        <v>210</v>
      </c>
      <c r="S92" s="310" t="s">
        <v>210</v>
      </c>
      <c r="T92" s="310" t="s">
        <v>210</v>
      </c>
      <c r="U92" s="275" t="s">
        <v>210</v>
      </c>
      <c r="V92" s="275" t="s">
        <v>210</v>
      </c>
    </row>
    <row r="93" spans="1:22" ht="30" x14ac:dyDescent="0.25">
      <c r="A93" s="135">
        <v>9</v>
      </c>
      <c r="B93" s="160" t="s">
        <v>77</v>
      </c>
      <c r="C93" s="135"/>
      <c r="D93" s="135"/>
      <c r="E93" s="74"/>
      <c r="F93" s="51"/>
      <c r="G93" s="309" t="s">
        <v>210</v>
      </c>
      <c r="H93" s="309" t="s">
        <v>210</v>
      </c>
      <c r="I93" s="309" t="s">
        <v>210</v>
      </c>
      <c r="J93" s="309" t="s">
        <v>210</v>
      </c>
      <c r="K93" s="309" t="s">
        <v>210</v>
      </c>
      <c r="L93" s="284" t="s">
        <v>210</v>
      </c>
      <c r="M93" s="310" t="s">
        <v>210</v>
      </c>
      <c r="N93" s="310" t="s">
        <v>210</v>
      </c>
      <c r="O93" s="310" t="s">
        <v>210</v>
      </c>
      <c r="P93" s="309" t="s">
        <v>210</v>
      </c>
      <c r="Q93" s="309" t="s">
        <v>210</v>
      </c>
      <c r="R93" s="284" t="s">
        <v>210</v>
      </c>
      <c r="S93" s="310" t="s">
        <v>210</v>
      </c>
      <c r="T93" s="310" t="s">
        <v>210</v>
      </c>
      <c r="U93" s="275" t="s">
        <v>210</v>
      </c>
      <c r="V93" s="275" t="s">
        <v>210</v>
      </c>
    </row>
    <row r="94" spans="1:22" ht="30" x14ac:dyDescent="0.25">
      <c r="A94" s="135">
        <v>10</v>
      </c>
      <c r="B94" s="160" t="s">
        <v>72</v>
      </c>
      <c r="C94" s="135"/>
      <c r="D94" s="135"/>
      <c r="E94" s="74"/>
      <c r="F94" s="51"/>
      <c r="G94" s="309" t="s">
        <v>210</v>
      </c>
      <c r="H94" s="309" t="s">
        <v>210</v>
      </c>
      <c r="I94" s="309" t="s">
        <v>210</v>
      </c>
      <c r="J94" s="309" t="s">
        <v>210</v>
      </c>
      <c r="K94" s="309" t="s">
        <v>210</v>
      </c>
      <c r="L94" s="284" t="s">
        <v>210</v>
      </c>
      <c r="M94" s="310" t="s">
        <v>210</v>
      </c>
      <c r="N94" s="310" t="s">
        <v>210</v>
      </c>
      <c r="O94" s="310" t="s">
        <v>210</v>
      </c>
      <c r="P94" s="309" t="s">
        <v>210</v>
      </c>
      <c r="Q94" s="309" t="s">
        <v>210</v>
      </c>
      <c r="R94" s="284" t="s">
        <v>210</v>
      </c>
      <c r="S94" s="310" t="s">
        <v>210</v>
      </c>
      <c r="T94" s="310" t="s">
        <v>210</v>
      </c>
      <c r="U94" s="275" t="s">
        <v>210</v>
      </c>
      <c r="V94" s="275" t="s">
        <v>210</v>
      </c>
    </row>
    <row r="95" spans="1:22" x14ac:dyDescent="0.25">
      <c r="A95" s="135">
        <v>11</v>
      </c>
      <c r="B95" s="160" t="s">
        <v>89</v>
      </c>
      <c r="C95" s="135"/>
      <c r="D95" s="135"/>
      <c r="E95" s="74"/>
      <c r="F95" s="51"/>
      <c r="G95" s="309" t="s">
        <v>210</v>
      </c>
      <c r="H95" s="309" t="s">
        <v>210</v>
      </c>
      <c r="I95" s="309" t="s">
        <v>210</v>
      </c>
      <c r="J95" s="309" t="s">
        <v>210</v>
      </c>
      <c r="K95" s="309" t="s">
        <v>210</v>
      </c>
      <c r="L95" s="284" t="s">
        <v>210</v>
      </c>
      <c r="M95" s="310" t="s">
        <v>210</v>
      </c>
      <c r="N95" s="310" t="s">
        <v>210</v>
      </c>
      <c r="O95" s="310" t="s">
        <v>210</v>
      </c>
      <c r="P95" s="309" t="s">
        <v>210</v>
      </c>
      <c r="Q95" s="309" t="s">
        <v>210</v>
      </c>
      <c r="R95" s="284" t="s">
        <v>210</v>
      </c>
      <c r="S95" s="310" t="s">
        <v>210</v>
      </c>
      <c r="T95" s="310" t="s">
        <v>210</v>
      </c>
      <c r="U95" s="275" t="s">
        <v>210</v>
      </c>
      <c r="V95" s="275" t="s">
        <v>210</v>
      </c>
    </row>
    <row r="96" spans="1:22" ht="30" x14ac:dyDescent="0.25">
      <c r="A96" s="135">
        <v>12</v>
      </c>
      <c r="B96" s="160" t="s">
        <v>79</v>
      </c>
      <c r="C96" s="135"/>
      <c r="D96" s="135"/>
      <c r="E96" s="74"/>
      <c r="F96" s="51"/>
      <c r="G96" s="309" t="s">
        <v>210</v>
      </c>
      <c r="H96" s="309" t="s">
        <v>210</v>
      </c>
      <c r="I96" s="309" t="s">
        <v>210</v>
      </c>
      <c r="J96" s="309" t="s">
        <v>210</v>
      </c>
      <c r="K96" s="309" t="s">
        <v>210</v>
      </c>
      <c r="L96" s="284" t="s">
        <v>210</v>
      </c>
      <c r="M96" s="310" t="s">
        <v>210</v>
      </c>
      <c r="N96" s="310" t="s">
        <v>210</v>
      </c>
      <c r="O96" s="310" t="s">
        <v>210</v>
      </c>
      <c r="P96" s="309" t="s">
        <v>210</v>
      </c>
      <c r="Q96" s="309" t="s">
        <v>210</v>
      </c>
      <c r="R96" s="284" t="s">
        <v>210</v>
      </c>
      <c r="S96" s="310" t="s">
        <v>210</v>
      </c>
      <c r="T96" s="310" t="s">
        <v>210</v>
      </c>
      <c r="U96" s="275" t="s">
        <v>210</v>
      </c>
      <c r="V96" s="275" t="s">
        <v>210</v>
      </c>
    </row>
    <row r="97" spans="1:22" ht="30" x14ac:dyDescent="0.25">
      <c r="A97" s="135">
        <v>13</v>
      </c>
      <c r="B97" s="160" t="s">
        <v>74</v>
      </c>
      <c r="C97" s="135"/>
      <c r="D97" s="135"/>
      <c r="E97" s="74"/>
      <c r="F97" s="51"/>
      <c r="G97" s="309" t="s">
        <v>210</v>
      </c>
      <c r="H97" s="309" t="s">
        <v>210</v>
      </c>
      <c r="I97" s="309" t="s">
        <v>210</v>
      </c>
      <c r="J97" s="309" t="s">
        <v>210</v>
      </c>
      <c r="K97" s="309" t="s">
        <v>210</v>
      </c>
      <c r="L97" s="284" t="s">
        <v>210</v>
      </c>
      <c r="M97" s="310" t="s">
        <v>210</v>
      </c>
      <c r="N97" s="310" t="s">
        <v>210</v>
      </c>
      <c r="O97" s="310" t="s">
        <v>210</v>
      </c>
      <c r="P97" s="309" t="s">
        <v>210</v>
      </c>
      <c r="Q97" s="309" t="s">
        <v>210</v>
      </c>
      <c r="R97" s="284" t="s">
        <v>210</v>
      </c>
      <c r="S97" s="310" t="s">
        <v>210</v>
      </c>
      <c r="T97" s="310" t="s">
        <v>210</v>
      </c>
      <c r="U97" s="275" t="s">
        <v>210</v>
      </c>
      <c r="V97" s="275" t="s">
        <v>210</v>
      </c>
    </row>
    <row r="98" spans="1:22" ht="30" x14ac:dyDescent="0.25">
      <c r="A98" s="135">
        <v>14</v>
      </c>
      <c r="B98" s="160" t="s">
        <v>70</v>
      </c>
      <c r="C98" s="135"/>
      <c r="D98" s="135"/>
      <c r="E98" s="74"/>
      <c r="F98" s="51"/>
      <c r="G98" s="309" t="s">
        <v>210</v>
      </c>
      <c r="H98" s="309" t="s">
        <v>210</v>
      </c>
      <c r="I98" s="309" t="s">
        <v>210</v>
      </c>
      <c r="J98" s="309" t="s">
        <v>210</v>
      </c>
      <c r="K98" s="309" t="s">
        <v>210</v>
      </c>
      <c r="L98" s="284" t="s">
        <v>210</v>
      </c>
      <c r="M98" s="310" t="s">
        <v>210</v>
      </c>
      <c r="N98" s="310" t="s">
        <v>210</v>
      </c>
      <c r="O98" s="310" t="s">
        <v>210</v>
      </c>
      <c r="P98" s="309" t="s">
        <v>210</v>
      </c>
      <c r="Q98" s="309" t="s">
        <v>210</v>
      </c>
      <c r="R98" s="284" t="s">
        <v>210</v>
      </c>
      <c r="S98" s="310" t="s">
        <v>210</v>
      </c>
      <c r="T98" s="310" t="s">
        <v>210</v>
      </c>
      <c r="U98" s="275" t="s">
        <v>210</v>
      </c>
      <c r="V98" s="275" t="s">
        <v>210</v>
      </c>
    </row>
    <row r="99" spans="1:22" ht="30" x14ac:dyDescent="0.25">
      <c r="A99" s="135">
        <v>15</v>
      </c>
      <c r="B99" s="160" t="s">
        <v>90</v>
      </c>
      <c r="C99" s="135"/>
      <c r="D99" s="135"/>
      <c r="E99" s="74"/>
      <c r="F99" s="51"/>
      <c r="G99" s="309" t="s">
        <v>210</v>
      </c>
      <c r="H99" s="309" t="s">
        <v>210</v>
      </c>
      <c r="I99" s="309" t="s">
        <v>210</v>
      </c>
      <c r="J99" s="309" t="s">
        <v>210</v>
      </c>
      <c r="K99" s="309" t="s">
        <v>210</v>
      </c>
      <c r="L99" s="284" t="s">
        <v>210</v>
      </c>
      <c r="M99" s="310" t="s">
        <v>210</v>
      </c>
      <c r="N99" s="310" t="s">
        <v>210</v>
      </c>
      <c r="O99" s="310" t="s">
        <v>210</v>
      </c>
      <c r="P99" s="309" t="s">
        <v>210</v>
      </c>
      <c r="Q99" s="309" t="s">
        <v>210</v>
      </c>
      <c r="R99" s="284" t="s">
        <v>210</v>
      </c>
      <c r="S99" s="310" t="s">
        <v>210</v>
      </c>
      <c r="T99" s="310" t="s">
        <v>210</v>
      </c>
      <c r="U99" s="275" t="s">
        <v>210</v>
      </c>
      <c r="V99" s="275" t="s">
        <v>210</v>
      </c>
    </row>
    <row r="100" spans="1:22" ht="30" x14ac:dyDescent="0.25">
      <c r="A100" s="135">
        <v>16</v>
      </c>
      <c r="B100" s="160" t="s">
        <v>66</v>
      </c>
      <c r="C100" s="135"/>
      <c r="D100" s="135"/>
      <c r="E100" s="74"/>
      <c r="F100" s="51"/>
      <c r="G100" s="309" t="s">
        <v>210</v>
      </c>
      <c r="H100" s="309" t="s">
        <v>210</v>
      </c>
      <c r="I100" s="309" t="s">
        <v>210</v>
      </c>
      <c r="J100" s="309" t="s">
        <v>210</v>
      </c>
      <c r="K100" s="309" t="s">
        <v>210</v>
      </c>
      <c r="L100" s="284" t="s">
        <v>210</v>
      </c>
      <c r="M100" s="310" t="s">
        <v>210</v>
      </c>
      <c r="N100" s="310" t="s">
        <v>210</v>
      </c>
      <c r="O100" s="310" t="s">
        <v>210</v>
      </c>
      <c r="P100" s="309" t="s">
        <v>210</v>
      </c>
      <c r="Q100" s="309" t="s">
        <v>210</v>
      </c>
      <c r="R100" s="284" t="s">
        <v>210</v>
      </c>
      <c r="S100" s="310" t="s">
        <v>210</v>
      </c>
      <c r="T100" s="310" t="s">
        <v>210</v>
      </c>
      <c r="U100" s="275" t="s">
        <v>210</v>
      </c>
      <c r="V100" s="275" t="s">
        <v>210</v>
      </c>
    </row>
    <row r="101" spans="1:22" ht="30" x14ac:dyDescent="0.25">
      <c r="A101" s="135">
        <v>17</v>
      </c>
      <c r="B101" s="160" t="s">
        <v>67</v>
      </c>
      <c r="C101" s="135"/>
      <c r="D101" s="135"/>
      <c r="E101" s="74"/>
      <c r="F101" s="51"/>
      <c r="G101" s="309" t="s">
        <v>210</v>
      </c>
      <c r="H101" s="309" t="s">
        <v>210</v>
      </c>
      <c r="I101" s="309" t="s">
        <v>210</v>
      </c>
      <c r="J101" s="309" t="s">
        <v>210</v>
      </c>
      <c r="K101" s="309" t="s">
        <v>210</v>
      </c>
      <c r="L101" s="284" t="s">
        <v>210</v>
      </c>
      <c r="M101" s="310" t="s">
        <v>210</v>
      </c>
      <c r="N101" s="310" t="s">
        <v>210</v>
      </c>
      <c r="O101" s="310" t="s">
        <v>210</v>
      </c>
      <c r="P101" s="309" t="s">
        <v>210</v>
      </c>
      <c r="Q101" s="309" t="s">
        <v>210</v>
      </c>
      <c r="R101" s="284" t="s">
        <v>210</v>
      </c>
      <c r="S101" s="310" t="s">
        <v>210</v>
      </c>
      <c r="T101" s="310" t="s">
        <v>210</v>
      </c>
      <c r="U101" s="275" t="s">
        <v>210</v>
      </c>
      <c r="V101" s="275" t="s">
        <v>210</v>
      </c>
    </row>
    <row r="102" spans="1:22" ht="30" x14ac:dyDescent="0.25">
      <c r="A102" s="135">
        <v>18</v>
      </c>
      <c r="B102" s="160" t="s">
        <v>81</v>
      </c>
      <c r="C102" s="135"/>
      <c r="D102" s="135"/>
      <c r="E102" s="74"/>
      <c r="F102" s="51"/>
      <c r="G102" s="309" t="s">
        <v>210</v>
      </c>
      <c r="H102" s="309" t="s">
        <v>210</v>
      </c>
      <c r="I102" s="309" t="s">
        <v>210</v>
      </c>
      <c r="J102" s="309" t="s">
        <v>210</v>
      </c>
      <c r="K102" s="309" t="s">
        <v>210</v>
      </c>
      <c r="L102" s="284" t="s">
        <v>210</v>
      </c>
      <c r="M102" s="310" t="s">
        <v>210</v>
      </c>
      <c r="N102" s="310" t="s">
        <v>210</v>
      </c>
      <c r="O102" s="310" t="s">
        <v>210</v>
      </c>
      <c r="P102" s="309" t="s">
        <v>210</v>
      </c>
      <c r="Q102" s="309" t="s">
        <v>210</v>
      </c>
      <c r="R102" s="284" t="s">
        <v>210</v>
      </c>
      <c r="S102" s="310" t="s">
        <v>210</v>
      </c>
      <c r="T102" s="310" t="s">
        <v>210</v>
      </c>
      <c r="U102" s="275" t="s">
        <v>210</v>
      </c>
      <c r="V102" s="275" t="s">
        <v>210</v>
      </c>
    </row>
    <row r="103" spans="1:22" x14ac:dyDescent="0.25">
      <c r="A103" s="63">
        <v>19</v>
      </c>
      <c r="B103" s="160" t="s">
        <v>68</v>
      </c>
      <c r="C103" s="6"/>
      <c r="D103" s="6"/>
      <c r="E103" s="105"/>
      <c r="F103" s="78"/>
      <c r="G103" s="309" t="s">
        <v>210</v>
      </c>
      <c r="H103" s="309" t="s">
        <v>210</v>
      </c>
      <c r="I103" s="309" t="s">
        <v>210</v>
      </c>
      <c r="J103" s="309" t="s">
        <v>210</v>
      </c>
      <c r="K103" s="309" t="s">
        <v>210</v>
      </c>
      <c r="L103" s="284" t="s">
        <v>210</v>
      </c>
      <c r="M103" s="310" t="s">
        <v>210</v>
      </c>
      <c r="N103" s="310" t="s">
        <v>210</v>
      </c>
      <c r="O103" s="310" t="s">
        <v>210</v>
      </c>
      <c r="P103" s="309" t="s">
        <v>210</v>
      </c>
      <c r="Q103" s="309" t="s">
        <v>210</v>
      </c>
      <c r="R103" s="284" t="s">
        <v>210</v>
      </c>
      <c r="S103" s="310" t="s">
        <v>210</v>
      </c>
      <c r="T103" s="310" t="s">
        <v>210</v>
      </c>
      <c r="U103" s="275" t="s">
        <v>210</v>
      </c>
      <c r="V103" s="275" t="s">
        <v>210</v>
      </c>
    </row>
    <row r="104" spans="1:22" x14ac:dyDescent="0.25">
      <c r="C104" s="8"/>
      <c r="D104" s="8"/>
      <c r="E104" s="9">
        <f>VLOOKUP(Control!$B$41,Q2_Paeds,E81,FALSE)</f>
        <v>0</v>
      </c>
      <c r="F104" s="9">
        <f>VLOOKUP(Control!$B$41,Q2_Paeds,F81,FALSE)</f>
        <v>0</v>
      </c>
      <c r="G104" s="9" t="str">
        <f>VLOOKUP(Control!$B$41,Q2_Paeds,G81,FALSE)</f>
        <v>No data</v>
      </c>
      <c r="H104" s="9" t="str">
        <f>VLOOKUP(Control!$B$41,Q2_Paeds,H81,FALSE)</f>
        <v>No data</v>
      </c>
      <c r="I104" s="9" t="str">
        <f>VLOOKUP(Control!$B$41,Q2_Paeds,I81,FALSE)</f>
        <v>No data</v>
      </c>
      <c r="J104" s="9" t="str">
        <f>VLOOKUP(Control!$B$41,Q2_Paeds,J81,FALSE)</f>
        <v>No data</v>
      </c>
      <c r="K104" s="9" t="str">
        <f>VLOOKUP(Control!$B$41,Q2_Paeds,K81,FALSE)</f>
        <v>No data</v>
      </c>
      <c r="L104" s="9" t="str">
        <f>VLOOKUP(Control!$B$41,Q2_Paeds,L81,FALSE)</f>
        <v>No data</v>
      </c>
      <c r="M104" s="9" t="str">
        <f>VLOOKUP(Control!$B$41,Q2_Paeds,M81,FALSE)</f>
        <v>No data</v>
      </c>
      <c r="N104" s="9" t="str">
        <f>VLOOKUP(Control!$B$41,Q2_Paeds,N81,FALSE)</f>
        <v>No data</v>
      </c>
      <c r="O104" s="9" t="str">
        <f>VLOOKUP(Control!$B$41,Q2_Paeds,O81,FALSE)</f>
        <v>No data</v>
      </c>
      <c r="P104" s="9" t="str">
        <f>VLOOKUP(Control!$B$41,Q2_Paeds,P81,FALSE)</f>
        <v>No data</v>
      </c>
      <c r="Q104" s="9" t="str">
        <f>VLOOKUP(Control!$B$41,Q2_Paeds,Q81,FALSE)</f>
        <v>No data</v>
      </c>
      <c r="R104" s="9" t="str">
        <f>VLOOKUP(Control!$B$41,Q2_Paeds,R81,FALSE)</f>
        <v>No data</v>
      </c>
      <c r="S104" s="9" t="str">
        <f>VLOOKUP(Control!$B$41,Q2_Paeds,S81,FALSE)</f>
        <v>No data</v>
      </c>
      <c r="T104" s="9" t="str">
        <f>VLOOKUP(Control!$B$41,Q2_Paeds,T81,FALSE)</f>
        <v>No data</v>
      </c>
      <c r="U104" s="159" t="str">
        <f>VLOOKUP(Control!$B$41,Q2_Paeds,U81,FALSE)</f>
        <v>No data</v>
      </c>
      <c r="V104" s="159" t="str">
        <f>VLOOKUP(Control!$B$41,Q2_Paeds,V81,FALSE)</f>
        <v>No data</v>
      </c>
    </row>
    <row r="105" spans="1:22" s="49" customFormat="1" ht="21" x14ac:dyDescent="0.25"/>
    <row r="106" spans="1:22" s="11" customFormat="1" ht="27.75" customHeight="1" x14ac:dyDescent="0.25">
      <c r="A106" s="11" t="s">
        <v>8</v>
      </c>
    </row>
    <row r="107" spans="1:22" s="49" customFormat="1" ht="21" x14ac:dyDescent="0.25">
      <c r="A107" s="76" t="s">
        <v>91</v>
      </c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</row>
    <row r="108" spans="1:22" x14ac:dyDescent="0.25">
      <c r="B108" s="2">
        <v>2</v>
      </c>
      <c r="C108" s="2">
        <v>3</v>
      </c>
      <c r="D108" s="2">
        <v>4</v>
      </c>
      <c r="E108" s="2">
        <v>5</v>
      </c>
      <c r="F108" s="2">
        <v>6</v>
      </c>
      <c r="G108" s="2">
        <v>7</v>
      </c>
      <c r="H108" s="2">
        <v>8</v>
      </c>
      <c r="I108" s="2">
        <v>9</v>
      </c>
      <c r="J108" s="2">
        <v>10</v>
      </c>
      <c r="K108" s="2">
        <v>11</v>
      </c>
      <c r="L108" s="2">
        <v>12</v>
      </c>
      <c r="M108" s="2">
        <v>13</v>
      </c>
      <c r="N108" s="2">
        <v>14</v>
      </c>
      <c r="O108" s="2">
        <v>15</v>
      </c>
      <c r="P108" s="2">
        <v>16</v>
      </c>
      <c r="Q108" s="2">
        <v>17</v>
      </c>
      <c r="R108" s="2">
        <v>18</v>
      </c>
      <c r="S108" s="2">
        <v>19</v>
      </c>
      <c r="T108" s="2">
        <v>20</v>
      </c>
      <c r="U108" s="2">
        <v>21</v>
      </c>
      <c r="V108" s="2">
        <v>22</v>
      </c>
    </row>
    <row r="109" spans="1:22" s="63" customFormat="1" ht="45.75" customHeight="1" x14ac:dyDescent="0.25">
      <c r="A109" s="135"/>
      <c r="B109" s="135"/>
      <c r="C109" s="590" t="s">
        <v>143</v>
      </c>
      <c r="D109" s="590" t="s">
        <v>144</v>
      </c>
      <c r="E109" s="590" t="s">
        <v>0</v>
      </c>
      <c r="F109" s="590" t="s">
        <v>145</v>
      </c>
      <c r="G109" s="60" t="s">
        <v>49</v>
      </c>
      <c r="H109" s="60" t="s">
        <v>49</v>
      </c>
      <c r="I109" s="60" t="s">
        <v>50</v>
      </c>
      <c r="J109" s="60" t="s">
        <v>50</v>
      </c>
      <c r="K109" s="60" t="s">
        <v>50</v>
      </c>
      <c r="L109" s="60" t="s">
        <v>50</v>
      </c>
      <c r="M109" s="60" t="s">
        <v>50</v>
      </c>
      <c r="N109" s="60" t="s">
        <v>50</v>
      </c>
      <c r="O109" s="60" t="s">
        <v>50</v>
      </c>
      <c r="P109" s="60" t="s">
        <v>50</v>
      </c>
      <c r="Q109" s="60" t="s">
        <v>50</v>
      </c>
      <c r="R109" s="60" t="s">
        <v>50</v>
      </c>
      <c r="S109" s="60" t="s">
        <v>50</v>
      </c>
      <c r="T109" s="60" t="s">
        <v>50</v>
      </c>
      <c r="U109" s="60" t="s">
        <v>48</v>
      </c>
      <c r="V109" s="60" t="s">
        <v>48</v>
      </c>
    </row>
    <row r="110" spans="1:22" s="63" customFormat="1" ht="24.75" customHeight="1" x14ac:dyDescent="0.25">
      <c r="A110" s="135"/>
      <c r="B110" s="135"/>
      <c r="C110" s="590"/>
      <c r="D110" s="590"/>
      <c r="E110" s="590"/>
      <c r="F110" s="590"/>
      <c r="G110" s="590" t="s">
        <v>2</v>
      </c>
      <c r="H110" s="590" t="s">
        <v>3</v>
      </c>
      <c r="I110" s="60" t="s">
        <v>2</v>
      </c>
      <c r="J110" s="60" t="s">
        <v>2</v>
      </c>
      <c r="K110" s="60" t="s">
        <v>2</v>
      </c>
      <c r="L110" s="60" t="s">
        <v>2</v>
      </c>
      <c r="M110" s="60" t="s">
        <v>2</v>
      </c>
      <c r="N110" s="60" t="s">
        <v>2</v>
      </c>
      <c r="O110" s="60" t="s">
        <v>47</v>
      </c>
      <c r="P110" s="60" t="s">
        <v>47</v>
      </c>
      <c r="Q110" s="60" t="s">
        <v>47</v>
      </c>
      <c r="R110" s="60" t="s">
        <v>47</v>
      </c>
      <c r="S110" s="60" t="s">
        <v>47</v>
      </c>
      <c r="T110" s="60" t="s">
        <v>47</v>
      </c>
      <c r="U110" s="60" t="s">
        <v>2</v>
      </c>
      <c r="V110" s="60" t="s">
        <v>47</v>
      </c>
    </row>
    <row r="111" spans="1:22" s="63" customFormat="1" ht="27.75" customHeight="1" x14ac:dyDescent="0.25">
      <c r="A111" s="135"/>
      <c r="B111" s="135"/>
      <c r="C111" s="590"/>
      <c r="D111" s="590"/>
      <c r="E111" s="590"/>
      <c r="F111" s="590"/>
      <c r="G111" s="590"/>
      <c r="H111" s="590"/>
      <c r="I111" s="135" t="s">
        <v>146</v>
      </c>
      <c r="J111" s="135" t="s">
        <v>43</v>
      </c>
      <c r="K111" s="135" t="s">
        <v>44</v>
      </c>
      <c r="L111" s="50" t="s">
        <v>45</v>
      </c>
      <c r="M111" s="135" t="s">
        <v>147</v>
      </c>
      <c r="N111" s="135" t="s">
        <v>148</v>
      </c>
      <c r="O111" s="135" t="s">
        <v>146</v>
      </c>
      <c r="P111" s="135" t="s">
        <v>43</v>
      </c>
      <c r="Q111" s="135" t="s">
        <v>44</v>
      </c>
      <c r="R111" s="50" t="s">
        <v>45</v>
      </c>
      <c r="S111" s="135" t="s">
        <v>147</v>
      </c>
      <c r="T111" s="135" t="s">
        <v>149</v>
      </c>
      <c r="U111" s="60" t="s">
        <v>2</v>
      </c>
      <c r="V111" s="60" t="s">
        <v>47</v>
      </c>
    </row>
    <row r="112" spans="1:22" s="63" customFormat="1" ht="18" customHeight="1" x14ac:dyDescent="0.25">
      <c r="A112" s="135">
        <v>1</v>
      </c>
      <c r="B112" s="160" t="s">
        <v>59</v>
      </c>
      <c r="C112" s="135"/>
      <c r="D112" s="135"/>
      <c r="E112" s="184"/>
      <c r="F112" s="51"/>
      <c r="G112" s="309" t="s">
        <v>210</v>
      </c>
      <c r="H112" s="309" t="s">
        <v>210</v>
      </c>
      <c r="I112" s="309" t="s">
        <v>210</v>
      </c>
      <c r="J112" s="309" t="s">
        <v>210</v>
      </c>
      <c r="K112" s="309" t="s">
        <v>210</v>
      </c>
      <c r="L112" s="284" t="s">
        <v>210</v>
      </c>
      <c r="M112" s="310" t="s">
        <v>210</v>
      </c>
      <c r="N112" s="310" t="s">
        <v>210</v>
      </c>
      <c r="O112" s="310" t="s">
        <v>210</v>
      </c>
      <c r="P112" s="309" t="s">
        <v>210</v>
      </c>
      <c r="Q112" s="309" t="s">
        <v>210</v>
      </c>
      <c r="R112" s="284" t="s">
        <v>210</v>
      </c>
      <c r="S112" s="310" t="s">
        <v>210</v>
      </c>
      <c r="T112" s="310" t="s">
        <v>210</v>
      </c>
      <c r="U112" s="275" t="s">
        <v>210</v>
      </c>
      <c r="V112" s="275" t="s">
        <v>210</v>
      </c>
    </row>
    <row r="113" spans="1:22" s="63" customFormat="1" ht="30" x14ac:dyDescent="0.25">
      <c r="A113" s="135">
        <v>2</v>
      </c>
      <c r="B113" s="160" t="s">
        <v>65</v>
      </c>
      <c r="C113" s="135"/>
      <c r="D113" s="135"/>
      <c r="E113" s="184"/>
      <c r="F113" s="51"/>
      <c r="G113" s="309" t="s">
        <v>210</v>
      </c>
      <c r="H113" s="309" t="s">
        <v>210</v>
      </c>
      <c r="I113" s="309" t="s">
        <v>210</v>
      </c>
      <c r="J113" s="309" t="s">
        <v>210</v>
      </c>
      <c r="K113" s="309" t="s">
        <v>210</v>
      </c>
      <c r="L113" s="284" t="s">
        <v>210</v>
      </c>
      <c r="M113" s="310" t="s">
        <v>210</v>
      </c>
      <c r="N113" s="310" t="s">
        <v>210</v>
      </c>
      <c r="O113" s="310" t="s">
        <v>210</v>
      </c>
      <c r="P113" s="309" t="s">
        <v>210</v>
      </c>
      <c r="Q113" s="309" t="s">
        <v>210</v>
      </c>
      <c r="R113" s="284" t="s">
        <v>210</v>
      </c>
      <c r="S113" s="310" t="s">
        <v>210</v>
      </c>
      <c r="T113" s="310" t="s">
        <v>210</v>
      </c>
      <c r="U113" s="275" t="s">
        <v>210</v>
      </c>
      <c r="V113" s="275" t="s">
        <v>210</v>
      </c>
    </row>
    <row r="114" spans="1:22" s="63" customFormat="1" ht="27" customHeight="1" x14ac:dyDescent="0.25">
      <c r="A114" s="135">
        <v>3</v>
      </c>
      <c r="B114" s="160" t="s">
        <v>63</v>
      </c>
      <c r="C114" s="135"/>
      <c r="D114" s="135"/>
      <c r="E114" s="184"/>
      <c r="F114" s="51"/>
      <c r="G114" s="309" t="s">
        <v>210</v>
      </c>
      <c r="H114" s="309" t="s">
        <v>210</v>
      </c>
      <c r="I114" s="309" t="s">
        <v>210</v>
      </c>
      <c r="J114" s="309" t="s">
        <v>210</v>
      </c>
      <c r="K114" s="309" t="s">
        <v>210</v>
      </c>
      <c r="L114" s="284" t="s">
        <v>210</v>
      </c>
      <c r="M114" s="310" t="s">
        <v>210</v>
      </c>
      <c r="N114" s="310" t="s">
        <v>210</v>
      </c>
      <c r="O114" s="310" t="s">
        <v>210</v>
      </c>
      <c r="P114" s="309" t="s">
        <v>210</v>
      </c>
      <c r="Q114" s="309" t="s">
        <v>210</v>
      </c>
      <c r="R114" s="284" t="s">
        <v>210</v>
      </c>
      <c r="S114" s="310" t="s">
        <v>210</v>
      </c>
      <c r="T114" s="310" t="s">
        <v>210</v>
      </c>
      <c r="U114" s="275" t="s">
        <v>210</v>
      </c>
      <c r="V114" s="275" t="s">
        <v>210</v>
      </c>
    </row>
    <row r="115" spans="1:22" s="63" customFormat="1" ht="30" x14ac:dyDescent="0.25">
      <c r="A115" s="135">
        <v>4</v>
      </c>
      <c r="B115" s="160" t="s">
        <v>61</v>
      </c>
      <c r="C115" s="183"/>
      <c r="D115" s="183"/>
      <c r="E115" s="184"/>
      <c r="F115" s="51"/>
      <c r="G115" s="309" t="s">
        <v>210</v>
      </c>
      <c r="H115" s="309" t="s">
        <v>210</v>
      </c>
      <c r="I115" s="309" t="s">
        <v>210</v>
      </c>
      <c r="J115" s="309" t="s">
        <v>210</v>
      </c>
      <c r="K115" s="309" t="s">
        <v>210</v>
      </c>
      <c r="L115" s="284" t="s">
        <v>210</v>
      </c>
      <c r="M115" s="310" t="s">
        <v>210</v>
      </c>
      <c r="N115" s="310" t="s">
        <v>210</v>
      </c>
      <c r="O115" s="310" t="s">
        <v>210</v>
      </c>
      <c r="P115" s="309" t="s">
        <v>210</v>
      </c>
      <c r="Q115" s="309" t="s">
        <v>210</v>
      </c>
      <c r="R115" s="284" t="s">
        <v>210</v>
      </c>
      <c r="S115" s="310" t="s">
        <v>210</v>
      </c>
      <c r="T115" s="310" t="s">
        <v>210</v>
      </c>
      <c r="U115" s="275" t="s">
        <v>210</v>
      </c>
      <c r="V115" s="275" t="s">
        <v>210</v>
      </c>
    </row>
    <row r="116" spans="1:22" s="63" customFormat="1" ht="30" x14ac:dyDescent="0.25">
      <c r="A116" s="135">
        <v>5</v>
      </c>
      <c r="B116" s="160" t="s">
        <v>76</v>
      </c>
      <c r="C116" s="135"/>
      <c r="D116" s="135"/>
      <c r="E116" s="184"/>
      <c r="F116" s="51"/>
      <c r="G116" s="309" t="s">
        <v>210</v>
      </c>
      <c r="H116" s="309" t="s">
        <v>210</v>
      </c>
      <c r="I116" s="309" t="s">
        <v>210</v>
      </c>
      <c r="J116" s="309" t="s">
        <v>210</v>
      </c>
      <c r="K116" s="309" t="s">
        <v>210</v>
      </c>
      <c r="L116" s="284" t="s">
        <v>210</v>
      </c>
      <c r="M116" s="310" t="s">
        <v>210</v>
      </c>
      <c r="N116" s="310" t="s">
        <v>210</v>
      </c>
      <c r="O116" s="310" t="s">
        <v>210</v>
      </c>
      <c r="P116" s="309" t="s">
        <v>210</v>
      </c>
      <c r="Q116" s="309" t="s">
        <v>210</v>
      </c>
      <c r="R116" s="284" t="s">
        <v>210</v>
      </c>
      <c r="S116" s="310" t="s">
        <v>210</v>
      </c>
      <c r="T116" s="310" t="s">
        <v>210</v>
      </c>
      <c r="U116" s="275" t="s">
        <v>210</v>
      </c>
      <c r="V116" s="275" t="s">
        <v>210</v>
      </c>
    </row>
    <row r="117" spans="1:22" s="63" customFormat="1" ht="18" customHeight="1" x14ac:dyDescent="0.25">
      <c r="A117" s="135">
        <v>6</v>
      </c>
      <c r="B117" s="160" t="s">
        <v>64</v>
      </c>
      <c r="C117" s="185"/>
      <c r="D117" s="185"/>
      <c r="E117" s="184"/>
      <c r="F117" s="51"/>
      <c r="G117" s="309" t="s">
        <v>210</v>
      </c>
      <c r="H117" s="309" t="s">
        <v>210</v>
      </c>
      <c r="I117" s="309" t="s">
        <v>210</v>
      </c>
      <c r="J117" s="309" t="s">
        <v>210</v>
      </c>
      <c r="K117" s="309" t="s">
        <v>210</v>
      </c>
      <c r="L117" s="284" t="s">
        <v>210</v>
      </c>
      <c r="M117" s="310" t="s">
        <v>210</v>
      </c>
      <c r="N117" s="310" t="s">
        <v>210</v>
      </c>
      <c r="O117" s="310" t="s">
        <v>210</v>
      </c>
      <c r="P117" s="309" t="s">
        <v>210</v>
      </c>
      <c r="Q117" s="309" t="s">
        <v>210</v>
      </c>
      <c r="R117" s="284" t="s">
        <v>210</v>
      </c>
      <c r="S117" s="310" t="s">
        <v>210</v>
      </c>
      <c r="T117" s="310" t="s">
        <v>210</v>
      </c>
      <c r="U117" s="275" t="s">
        <v>210</v>
      </c>
      <c r="V117" s="275" t="s">
        <v>210</v>
      </c>
    </row>
    <row r="118" spans="1:22" s="63" customFormat="1" ht="18" customHeight="1" x14ac:dyDescent="0.25">
      <c r="A118" s="135">
        <v>7</v>
      </c>
      <c r="B118" s="160" t="s">
        <v>71</v>
      </c>
      <c r="C118" s="135"/>
      <c r="D118" s="135"/>
      <c r="E118" s="184"/>
      <c r="F118" s="51"/>
      <c r="G118" s="309" t="s">
        <v>210</v>
      </c>
      <c r="H118" s="309" t="s">
        <v>210</v>
      </c>
      <c r="I118" s="309" t="s">
        <v>210</v>
      </c>
      <c r="J118" s="309" t="s">
        <v>210</v>
      </c>
      <c r="K118" s="309" t="s">
        <v>210</v>
      </c>
      <c r="L118" s="284" t="s">
        <v>210</v>
      </c>
      <c r="M118" s="310" t="s">
        <v>210</v>
      </c>
      <c r="N118" s="310" t="s">
        <v>210</v>
      </c>
      <c r="O118" s="310" t="s">
        <v>210</v>
      </c>
      <c r="P118" s="309" t="s">
        <v>210</v>
      </c>
      <c r="Q118" s="309" t="s">
        <v>210</v>
      </c>
      <c r="R118" s="284" t="s">
        <v>210</v>
      </c>
      <c r="S118" s="310" t="s">
        <v>210</v>
      </c>
      <c r="T118" s="310" t="s">
        <v>210</v>
      </c>
      <c r="U118" s="275" t="s">
        <v>210</v>
      </c>
      <c r="V118" s="275" t="s">
        <v>210</v>
      </c>
    </row>
    <row r="119" spans="1:22" s="63" customFormat="1" ht="18" customHeight="1" x14ac:dyDescent="0.25">
      <c r="A119" s="135">
        <v>8</v>
      </c>
      <c r="B119" s="160" t="s">
        <v>77</v>
      </c>
      <c r="C119" s="135"/>
      <c r="D119" s="135"/>
      <c r="E119" s="184"/>
      <c r="F119" s="51"/>
      <c r="G119" s="309" t="s">
        <v>210</v>
      </c>
      <c r="H119" s="309" t="s">
        <v>210</v>
      </c>
      <c r="I119" s="309" t="s">
        <v>210</v>
      </c>
      <c r="J119" s="309" t="s">
        <v>210</v>
      </c>
      <c r="K119" s="309" t="s">
        <v>210</v>
      </c>
      <c r="L119" s="284" t="s">
        <v>210</v>
      </c>
      <c r="M119" s="310" t="s">
        <v>210</v>
      </c>
      <c r="N119" s="310" t="s">
        <v>210</v>
      </c>
      <c r="O119" s="310" t="s">
        <v>210</v>
      </c>
      <c r="P119" s="309" t="s">
        <v>210</v>
      </c>
      <c r="Q119" s="309" t="s">
        <v>210</v>
      </c>
      <c r="R119" s="284" t="s">
        <v>210</v>
      </c>
      <c r="S119" s="310" t="s">
        <v>210</v>
      </c>
      <c r="T119" s="310" t="s">
        <v>210</v>
      </c>
      <c r="U119" s="275" t="s">
        <v>210</v>
      </c>
      <c r="V119" s="275" t="s">
        <v>210</v>
      </c>
    </row>
    <row r="120" spans="1:22" s="63" customFormat="1" ht="26.1" customHeight="1" x14ac:dyDescent="0.25">
      <c r="A120" s="135">
        <v>9</v>
      </c>
      <c r="B120" s="160" t="s">
        <v>78</v>
      </c>
      <c r="C120" s="135"/>
      <c r="D120" s="135"/>
      <c r="E120" s="184"/>
      <c r="F120" s="51"/>
      <c r="G120" s="309" t="s">
        <v>210</v>
      </c>
      <c r="H120" s="309" t="s">
        <v>210</v>
      </c>
      <c r="I120" s="309" t="s">
        <v>210</v>
      </c>
      <c r="J120" s="309" t="s">
        <v>210</v>
      </c>
      <c r="K120" s="309" t="s">
        <v>210</v>
      </c>
      <c r="L120" s="284" t="s">
        <v>210</v>
      </c>
      <c r="M120" s="310" t="s">
        <v>210</v>
      </c>
      <c r="N120" s="310" t="s">
        <v>210</v>
      </c>
      <c r="O120" s="310" t="s">
        <v>210</v>
      </c>
      <c r="P120" s="309" t="s">
        <v>210</v>
      </c>
      <c r="Q120" s="309" t="s">
        <v>210</v>
      </c>
      <c r="R120" s="284" t="s">
        <v>210</v>
      </c>
      <c r="S120" s="310" t="s">
        <v>210</v>
      </c>
      <c r="T120" s="310" t="s">
        <v>210</v>
      </c>
      <c r="U120" s="275" t="s">
        <v>210</v>
      </c>
      <c r="V120" s="275" t="s">
        <v>210</v>
      </c>
    </row>
    <row r="121" spans="1:22" s="63" customFormat="1" ht="18" customHeight="1" x14ac:dyDescent="0.25">
      <c r="A121" s="135">
        <v>10</v>
      </c>
      <c r="B121" s="160" t="s">
        <v>60</v>
      </c>
      <c r="C121" s="135"/>
      <c r="D121" s="135"/>
      <c r="E121" s="184"/>
      <c r="F121" s="51"/>
      <c r="G121" s="309" t="s">
        <v>210</v>
      </c>
      <c r="H121" s="309" t="s">
        <v>210</v>
      </c>
      <c r="I121" s="309" t="s">
        <v>210</v>
      </c>
      <c r="J121" s="309" t="s">
        <v>210</v>
      </c>
      <c r="K121" s="309" t="s">
        <v>210</v>
      </c>
      <c r="L121" s="284" t="s">
        <v>210</v>
      </c>
      <c r="M121" s="310" t="s">
        <v>210</v>
      </c>
      <c r="N121" s="310" t="s">
        <v>210</v>
      </c>
      <c r="O121" s="310" t="s">
        <v>210</v>
      </c>
      <c r="P121" s="309" t="s">
        <v>210</v>
      </c>
      <c r="Q121" s="309" t="s">
        <v>210</v>
      </c>
      <c r="R121" s="284" t="s">
        <v>210</v>
      </c>
      <c r="S121" s="310" t="s">
        <v>210</v>
      </c>
      <c r="T121" s="310" t="s">
        <v>210</v>
      </c>
      <c r="U121" s="275" t="s">
        <v>210</v>
      </c>
      <c r="V121" s="275" t="s">
        <v>210</v>
      </c>
    </row>
    <row r="122" spans="1:22" s="63" customFormat="1" ht="18" customHeight="1" x14ac:dyDescent="0.25">
      <c r="A122" s="135">
        <v>11</v>
      </c>
      <c r="B122" s="160" t="s">
        <v>79</v>
      </c>
      <c r="C122" s="135"/>
      <c r="D122" s="135"/>
      <c r="E122" s="184"/>
      <c r="F122" s="51"/>
      <c r="G122" s="309" t="s">
        <v>210</v>
      </c>
      <c r="H122" s="309" t="s">
        <v>210</v>
      </c>
      <c r="I122" s="309" t="s">
        <v>210</v>
      </c>
      <c r="J122" s="309" t="s">
        <v>210</v>
      </c>
      <c r="K122" s="309" t="s">
        <v>210</v>
      </c>
      <c r="L122" s="284" t="s">
        <v>210</v>
      </c>
      <c r="M122" s="310" t="s">
        <v>210</v>
      </c>
      <c r="N122" s="310" t="s">
        <v>210</v>
      </c>
      <c r="O122" s="310" t="s">
        <v>210</v>
      </c>
      <c r="P122" s="309" t="s">
        <v>210</v>
      </c>
      <c r="Q122" s="309" t="s">
        <v>210</v>
      </c>
      <c r="R122" s="284" t="s">
        <v>210</v>
      </c>
      <c r="S122" s="310" t="s">
        <v>210</v>
      </c>
      <c r="T122" s="310" t="s">
        <v>210</v>
      </c>
      <c r="U122" s="275" t="s">
        <v>210</v>
      </c>
      <c r="V122" s="275" t="s">
        <v>210</v>
      </c>
    </row>
    <row r="123" spans="1:22" s="63" customFormat="1" ht="30" x14ac:dyDescent="0.25">
      <c r="A123" s="135">
        <v>12</v>
      </c>
      <c r="B123" s="160" t="s">
        <v>74</v>
      </c>
      <c r="C123" s="135"/>
      <c r="D123" s="135"/>
      <c r="E123" s="184"/>
      <c r="F123" s="51"/>
      <c r="G123" s="309" t="s">
        <v>210</v>
      </c>
      <c r="H123" s="309" t="s">
        <v>210</v>
      </c>
      <c r="I123" s="309" t="s">
        <v>210</v>
      </c>
      <c r="J123" s="309" t="s">
        <v>210</v>
      </c>
      <c r="K123" s="309" t="s">
        <v>210</v>
      </c>
      <c r="L123" s="284" t="s">
        <v>210</v>
      </c>
      <c r="M123" s="310" t="s">
        <v>210</v>
      </c>
      <c r="N123" s="310" t="s">
        <v>210</v>
      </c>
      <c r="O123" s="310" t="s">
        <v>210</v>
      </c>
      <c r="P123" s="309" t="s">
        <v>210</v>
      </c>
      <c r="Q123" s="309" t="s">
        <v>210</v>
      </c>
      <c r="R123" s="284" t="s">
        <v>210</v>
      </c>
      <c r="S123" s="310" t="s">
        <v>210</v>
      </c>
      <c r="T123" s="310" t="s">
        <v>210</v>
      </c>
      <c r="U123" s="275" t="s">
        <v>210</v>
      </c>
      <c r="V123" s="275" t="s">
        <v>210</v>
      </c>
    </row>
    <row r="124" spans="1:22" s="63" customFormat="1" ht="30" x14ac:dyDescent="0.25">
      <c r="A124" s="135">
        <v>13</v>
      </c>
      <c r="B124" s="160" t="s">
        <v>70</v>
      </c>
      <c r="C124" s="135"/>
      <c r="D124" s="135"/>
      <c r="E124" s="184"/>
      <c r="F124" s="51"/>
      <c r="G124" s="309" t="s">
        <v>210</v>
      </c>
      <c r="H124" s="309" t="s">
        <v>210</v>
      </c>
      <c r="I124" s="309" t="s">
        <v>210</v>
      </c>
      <c r="J124" s="309" t="s">
        <v>210</v>
      </c>
      <c r="K124" s="309" t="s">
        <v>210</v>
      </c>
      <c r="L124" s="284" t="s">
        <v>210</v>
      </c>
      <c r="M124" s="310" t="s">
        <v>210</v>
      </c>
      <c r="N124" s="310" t="s">
        <v>210</v>
      </c>
      <c r="O124" s="310" t="s">
        <v>210</v>
      </c>
      <c r="P124" s="309" t="s">
        <v>210</v>
      </c>
      <c r="Q124" s="309" t="s">
        <v>210</v>
      </c>
      <c r="R124" s="284" t="s">
        <v>210</v>
      </c>
      <c r="S124" s="310" t="s">
        <v>210</v>
      </c>
      <c r="T124" s="310" t="s">
        <v>210</v>
      </c>
      <c r="U124" s="275" t="s">
        <v>210</v>
      </c>
      <c r="V124" s="275" t="s">
        <v>210</v>
      </c>
    </row>
    <row r="125" spans="1:22" s="63" customFormat="1" ht="18" customHeight="1" x14ac:dyDescent="0.25">
      <c r="A125" s="135">
        <v>14</v>
      </c>
      <c r="B125" s="160" t="s">
        <v>80</v>
      </c>
      <c r="C125" s="135"/>
      <c r="D125" s="135"/>
      <c r="E125" s="184"/>
      <c r="F125" s="51"/>
      <c r="G125" s="309" t="s">
        <v>210</v>
      </c>
      <c r="H125" s="309" t="s">
        <v>210</v>
      </c>
      <c r="I125" s="309" t="s">
        <v>210</v>
      </c>
      <c r="J125" s="309" t="s">
        <v>210</v>
      </c>
      <c r="K125" s="309" t="s">
        <v>210</v>
      </c>
      <c r="L125" s="284" t="s">
        <v>210</v>
      </c>
      <c r="M125" s="310" t="s">
        <v>210</v>
      </c>
      <c r="N125" s="310" t="s">
        <v>210</v>
      </c>
      <c r="O125" s="310" t="s">
        <v>210</v>
      </c>
      <c r="P125" s="309" t="s">
        <v>210</v>
      </c>
      <c r="Q125" s="309" t="s">
        <v>210</v>
      </c>
      <c r="R125" s="284" t="s">
        <v>210</v>
      </c>
      <c r="S125" s="310" t="s">
        <v>210</v>
      </c>
      <c r="T125" s="310" t="s">
        <v>210</v>
      </c>
      <c r="U125" s="275" t="s">
        <v>210</v>
      </c>
      <c r="V125" s="275" t="s">
        <v>210</v>
      </c>
    </row>
    <row r="126" spans="1:22" s="63" customFormat="1" ht="30" x14ac:dyDescent="0.25">
      <c r="A126" s="135">
        <v>15</v>
      </c>
      <c r="B126" s="160" t="s">
        <v>66</v>
      </c>
      <c r="C126" s="135"/>
      <c r="D126" s="135"/>
      <c r="E126" s="184"/>
      <c r="F126" s="51"/>
      <c r="G126" s="309" t="s">
        <v>210</v>
      </c>
      <c r="H126" s="309" t="s">
        <v>210</v>
      </c>
      <c r="I126" s="309" t="s">
        <v>210</v>
      </c>
      <c r="J126" s="309" t="s">
        <v>210</v>
      </c>
      <c r="K126" s="309" t="s">
        <v>210</v>
      </c>
      <c r="L126" s="284" t="s">
        <v>210</v>
      </c>
      <c r="M126" s="310" t="s">
        <v>210</v>
      </c>
      <c r="N126" s="310" t="s">
        <v>210</v>
      </c>
      <c r="O126" s="310" t="s">
        <v>210</v>
      </c>
      <c r="P126" s="309" t="s">
        <v>210</v>
      </c>
      <c r="Q126" s="309" t="s">
        <v>210</v>
      </c>
      <c r="R126" s="284" t="s">
        <v>210</v>
      </c>
      <c r="S126" s="310" t="s">
        <v>210</v>
      </c>
      <c r="T126" s="310" t="s">
        <v>210</v>
      </c>
      <c r="U126" s="275" t="s">
        <v>210</v>
      </c>
      <c r="V126" s="275" t="s">
        <v>210</v>
      </c>
    </row>
    <row r="127" spans="1:22" s="63" customFormat="1" ht="18" customHeight="1" x14ac:dyDescent="0.25">
      <c r="A127" s="135">
        <v>16</v>
      </c>
      <c r="B127" s="160" t="s">
        <v>67</v>
      </c>
      <c r="C127" s="135"/>
      <c r="D127" s="135"/>
      <c r="E127" s="184"/>
      <c r="F127" s="51"/>
      <c r="G127" s="309" t="s">
        <v>210</v>
      </c>
      <c r="H127" s="309" t="s">
        <v>210</v>
      </c>
      <c r="I127" s="309" t="s">
        <v>210</v>
      </c>
      <c r="J127" s="309" t="s">
        <v>210</v>
      </c>
      <c r="K127" s="309" t="s">
        <v>210</v>
      </c>
      <c r="L127" s="284" t="s">
        <v>210</v>
      </c>
      <c r="M127" s="310" t="s">
        <v>210</v>
      </c>
      <c r="N127" s="310" t="s">
        <v>210</v>
      </c>
      <c r="O127" s="310" t="s">
        <v>210</v>
      </c>
      <c r="P127" s="309" t="s">
        <v>210</v>
      </c>
      <c r="Q127" s="309" t="s">
        <v>210</v>
      </c>
      <c r="R127" s="284" t="s">
        <v>210</v>
      </c>
      <c r="S127" s="310" t="s">
        <v>210</v>
      </c>
      <c r="T127" s="310" t="s">
        <v>210</v>
      </c>
      <c r="U127" s="275" t="s">
        <v>210</v>
      </c>
      <c r="V127" s="275" t="s">
        <v>210</v>
      </c>
    </row>
    <row r="128" spans="1:22" s="63" customFormat="1" ht="18" customHeight="1" x14ac:dyDescent="0.25">
      <c r="A128" s="135">
        <v>17</v>
      </c>
      <c r="B128" s="160" t="s">
        <v>81</v>
      </c>
      <c r="C128" s="135"/>
      <c r="D128" s="135"/>
      <c r="E128" s="184"/>
      <c r="F128" s="51"/>
      <c r="G128" s="309" t="s">
        <v>210</v>
      </c>
      <c r="H128" s="309" t="s">
        <v>210</v>
      </c>
      <c r="I128" s="309" t="s">
        <v>210</v>
      </c>
      <c r="J128" s="309" t="s">
        <v>210</v>
      </c>
      <c r="K128" s="309" t="s">
        <v>210</v>
      </c>
      <c r="L128" s="284" t="s">
        <v>210</v>
      </c>
      <c r="M128" s="310" t="s">
        <v>210</v>
      </c>
      <c r="N128" s="310" t="s">
        <v>210</v>
      </c>
      <c r="O128" s="310" t="s">
        <v>210</v>
      </c>
      <c r="P128" s="309" t="s">
        <v>210</v>
      </c>
      <c r="Q128" s="309" t="s">
        <v>210</v>
      </c>
      <c r="R128" s="284" t="s">
        <v>210</v>
      </c>
      <c r="S128" s="310" t="s">
        <v>210</v>
      </c>
      <c r="T128" s="310" t="s">
        <v>210</v>
      </c>
      <c r="U128" s="275" t="s">
        <v>210</v>
      </c>
      <c r="V128" s="275" t="s">
        <v>210</v>
      </c>
    </row>
    <row r="129" spans="1:22" s="63" customFormat="1" ht="18" customHeight="1" x14ac:dyDescent="0.25">
      <c r="A129" s="135">
        <v>18</v>
      </c>
      <c r="B129" s="160" t="s">
        <v>82</v>
      </c>
      <c r="C129" s="135"/>
      <c r="D129" s="135"/>
      <c r="E129" s="184"/>
      <c r="F129" s="51"/>
      <c r="G129" s="309" t="s">
        <v>210</v>
      </c>
      <c r="H129" s="309" t="s">
        <v>210</v>
      </c>
      <c r="I129" s="309" t="s">
        <v>210</v>
      </c>
      <c r="J129" s="309" t="s">
        <v>210</v>
      </c>
      <c r="K129" s="309" t="s">
        <v>210</v>
      </c>
      <c r="L129" s="284" t="s">
        <v>210</v>
      </c>
      <c r="M129" s="310" t="s">
        <v>210</v>
      </c>
      <c r="N129" s="310" t="s">
        <v>210</v>
      </c>
      <c r="O129" s="310" t="s">
        <v>210</v>
      </c>
      <c r="P129" s="309" t="s">
        <v>210</v>
      </c>
      <c r="Q129" s="309" t="s">
        <v>210</v>
      </c>
      <c r="R129" s="284" t="s">
        <v>210</v>
      </c>
      <c r="S129" s="310" t="s">
        <v>210</v>
      </c>
      <c r="T129" s="310" t="s">
        <v>210</v>
      </c>
      <c r="U129" s="275" t="s">
        <v>210</v>
      </c>
      <c r="V129" s="275" t="s">
        <v>210</v>
      </c>
    </row>
    <row r="130" spans="1:22" s="63" customFormat="1" ht="18" customHeight="1" x14ac:dyDescent="0.25">
      <c r="B130" s="135"/>
      <c r="D130" s="135"/>
      <c r="E130" s="73">
        <f>VLOOKUP(Control!$B$19,Q3_Adults,E108,FALSE)</f>
        <v>0</v>
      </c>
      <c r="F130" s="73">
        <f>VLOOKUP(Control!$B$19,Q3_Adults,F108,FALSE)</f>
        <v>0</v>
      </c>
      <c r="G130" s="73" t="str">
        <f>VLOOKUP(Control!$B$19,Q3_Adults,G108,FALSE)</f>
        <v>No data</v>
      </c>
      <c r="H130" s="73" t="str">
        <f>VLOOKUP(Control!$B$19,Q3_Adults,H108,FALSE)</f>
        <v>No data</v>
      </c>
      <c r="I130" s="73" t="str">
        <f>VLOOKUP(Control!$B$19,Q3_Adults,I108,FALSE)</f>
        <v>No data</v>
      </c>
      <c r="J130" s="73" t="str">
        <f>VLOOKUP(Control!$B$19,Q3_Adults,J108,FALSE)</f>
        <v>No data</v>
      </c>
      <c r="K130" s="73" t="str">
        <f>VLOOKUP(Control!$B$19,Q3_Adults,K108,FALSE)</f>
        <v>No data</v>
      </c>
      <c r="L130" s="73" t="str">
        <f>VLOOKUP(Control!$B$19,Q3_Adults,L108,FALSE)</f>
        <v>No data</v>
      </c>
      <c r="M130" s="73" t="str">
        <f>VLOOKUP(Control!$B$19,Q3_Adults,M108,FALSE)</f>
        <v>No data</v>
      </c>
      <c r="N130" s="73" t="str">
        <f>VLOOKUP(Control!$B$19,Q3_Adults,N108,FALSE)</f>
        <v>No data</v>
      </c>
      <c r="O130" s="73" t="str">
        <f>VLOOKUP(Control!$B$19,Q3_Adults,O108,FALSE)</f>
        <v>No data</v>
      </c>
      <c r="P130" s="73" t="str">
        <f>VLOOKUP(Control!$B$19,Q3_Adults,P108,FALSE)</f>
        <v>No data</v>
      </c>
      <c r="Q130" s="73" t="str">
        <f>VLOOKUP(Control!$B$19,Q3_Adults,Q108,FALSE)</f>
        <v>No data</v>
      </c>
      <c r="R130" s="73" t="str">
        <f>VLOOKUP(Control!$B$19,Q3_Adults,R108,FALSE)</f>
        <v>No data</v>
      </c>
      <c r="S130" s="73" t="str">
        <f>VLOOKUP(Control!$B$19,Q3_Adults,S108,FALSE)</f>
        <v>No data</v>
      </c>
      <c r="T130" s="73" t="str">
        <f>VLOOKUP(Control!$B$19,Q3_Adults,T108,FALSE)</f>
        <v>No data</v>
      </c>
      <c r="U130" s="158" t="str">
        <f>VLOOKUP(Control!$B$19,Q3_Adults,U108,FALSE)</f>
        <v>No data</v>
      </c>
      <c r="V130" s="158" t="str">
        <f>VLOOKUP(Control!$B$19,Q3_Adults,V108,FALSE)</f>
        <v>No data</v>
      </c>
    </row>
    <row r="131" spans="1:22" s="65" customFormat="1" ht="18" customHeight="1" x14ac:dyDescent="0.25">
      <c r="B131" s="133"/>
      <c r="D131" s="133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</row>
    <row r="132" spans="1:22" s="49" customFormat="1" ht="21" x14ac:dyDescent="0.25">
      <c r="A132" s="77" t="s">
        <v>92</v>
      </c>
      <c r="B132" s="77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</row>
    <row r="133" spans="1:22" s="65" customFormat="1" ht="18" customHeight="1" x14ac:dyDescent="0.25">
      <c r="A133" s="2"/>
      <c r="B133" s="2">
        <v>2</v>
      </c>
      <c r="C133" s="2">
        <v>3</v>
      </c>
      <c r="D133" s="2">
        <v>4</v>
      </c>
      <c r="E133" s="2">
        <v>5</v>
      </c>
      <c r="F133" s="2">
        <v>6</v>
      </c>
      <c r="G133" s="2">
        <v>7</v>
      </c>
      <c r="H133" s="2">
        <v>8</v>
      </c>
      <c r="I133" s="2">
        <v>9</v>
      </c>
      <c r="J133" s="2">
        <v>10</v>
      </c>
      <c r="K133" s="2">
        <v>11</v>
      </c>
      <c r="L133" s="2">
        <v>12</v>
      </c>
      <c r="M133" s="2">
        <v>13</v>
      </c>
      <c r="N133" s="2">
        <v>14</v>
      </c>
      <c r="O133" s="2">
        <v>15</v>
      </c>
      <c r="P133" s="2">
        <v>16</v>
      </c>
      <c r="Q133" s="2">
        <v>17</v>
      </c>
      <c r="R133" s="2">
        <v>18</v>
      </c>
      <c r="S133" s="2">
        <v>19</v>
      </c>
      <c r="T133" s="2">
        <v>20</v>
      </c>
      <c r="U133" s="2">
        <v>21</v>
      </c>
      <c r="V133" s="2">
        <v>22</v>
      </c>
    </row>
    <row r="134" spans="1:22" s="63" customFormat="1" ht="67.5" customHeight="1" x14ac:dyDescent="0.25">
      <c r="A134" s="135"/>
      <c r="B134" s="135"/>
      <c r="C134" s="590" t="s">
        <v>143</v>
      </c>
      <c r="D134" s="590" t="s">
        <v>144</v>
      </c>
      <c r="E134" s="590" t="s">
        <v>0</v>
      </c>
      <c r="F134" s="590" t="s">
        <v>145</v>
      </c>
      <c r="G134" s="590" t="s">
        <v>49</v>
      </c>
      <c r="H134" s="590"/>
      <c r="I134" s="590" t="s">
        <v>50</v>
      </c>
      <c r="J134" s="590"/>
      <c r="K134" s="590"/>
      <c r="L134" s="590"/>
      <c r="M134" s="590"/>
      <c r="N134" s="590"/>
      <c r="O134" s="590"/>
      <c r="P134" s="590"/>
      <c r="Q134" s="590"/>
      <c r="R134" s="590"/>
      <c r="S134" s="590"/>
      <c r="T134" s="590"/>
      <c r="U134" s="590" t="s">
        <v>48</v>
      </c>
      <c r="V134" s="590"/>
    </row>
    <row r="135" spans="1:22" s="63" customFormat="1" ht="18" customHeight="1" x14ac:dyDescent="0.25">
      <c r="A135" s="135"/>
      <c r="B135" s="135"/>
      <c r="C135" s="590"/>
      <c r="D135" s="590"/>
      <c r="E135" s="590"/>
      <c r="F135" s="590"/>
      <c r="G135" s="590" t="s">
        <v>2</v>
      </c>
      <c r="H135" s="590" t="s">
        <v>3</v>
      </c>
      <c r="I135" s="590" t="s">
        <v>2</v>
      </c>
      <c r="J135" s="590"/>
      <c r="K135" s="590"/>
      <c r="L135" s="590"/>
      <c r="M135" s="590"/>
      <c r="N135" s="590"/>
      <c r="O135" s="590" t="s">
        <v>47</v>
      </c>
      <c r="P135" s="590"/>
      <c r="Q135" s="590"/>
      <c r="R135" s="590"/>
      <c r="S135" s="590"/>
      <c r="T135" s="590"/>
      <c r="U135" s="590" t="s">
        <v>2</v>
      </c>
      <c r="V135" s="590" t="s">
        <v>47</v>
      </c>
    </row>
    <row r="136" spans="1:22" s="63" customFormat="1" ht="45" x14ac:dyDescent="0.25">
      <c r="A136" s="135"/>
      <c r="B136" s="135"/>
      <c r="C136" s="590"/>
      <c r="D136" s="590"/>
      <c r="E136" s="590"/>
      <c r="F136" s="590"/>
      <c r="G136" s="590"/>
      <c r="H136" s="590"/>
      <c r="I136" s="135" t="s">
        <v>146</v>
      </c>
      <c r="J136" s="135" t="s">
        <v>43</v>
      </c>
      <c r="K136" s="135" t="s">
        <v>44</v>
      </c>
      <c r="L136" s="50" t="s">
        <v>45</v>
      </c>
      <c r="M136" s="135" t="s">
        <v>147</v>
      </c>
      <c r="N136" s="135" t="s">
        <v>148</v>
      </c>
      <c r="O136" s="135" t="s">
        <v>146</v>
      </c>
      <c r="P136" s="135" t="s">
        <v>43</v>
      </c>
      <c r="Q136" s="135" t="s">
        <v>44</v>
      </c>
      <c r="R136" s="50" t="s">
        <v>45</v>
      </c>
      <c r="S136" s="135" t="s">
        <v>147</v>
      </c>
      <c r="T136" s="135" t="s">
        <v>149</v>
      </c>
      <c r="U136" s="590"/>
      <c r="V136" s="590"/>
    </row>
    <row r="137" spans="1:22" s="63" customFormat="1" ht="32.1" customHeight="1" x14ac:dyDescent="0.25">
      <c r="A137" s="135">
        <v>1</v>
      </c>
      <c r="B137" s="160" t="s">
        <v>83</v>
      </c>
      <c r="C137" s="135"/>
      <c r="D137" s="135"/>
      <c r="E137" s="74"/>
      <c r="F137" s="51"/>
      <c r="G137" s="309" t="s">
        <v>210</v>
      </c>
      <c r="H137" s="309" t="s">
        <v>210</v>
      </c>
      <c r="I137" s="309" t="s">
        <v>210</v>
      </c>
      <c r="J137" s="309" t="s">
        <v>210</v>
      </c>
      <c r="K137" s="309" t="s">
        <v>210</v>
      </c>
      <c r="L137" s="284" t="s">
        <v>210</v>
      </c>
      <c r="M137" s="310" t="s">
        <v>210</v>
      </c>
      <c r="N137" s="310" t="s">
        <v>210</v>
      </c>
      <c r="O137" s="310" t="s">
        <v>210</v>
      </c>
      <c r="P137" s="309" t="s">
        <v>210</v>
      </c>
      <c r="Q137" s="309" t="s">
        <v>210</v>
      </c>
      <c r="R137" s="284" t="s">
        <v>210</v>
      </c>
      <c r="S137" s="310" t="s">
        <v>210</v>
      </c>
      <c r="T137" s="310" t="s">
        <v>210</v>
      </c>
      <c r="U137" s="275" t="s">
        <v>210</v>
      </c>
      <c r="V137" s="275" t="s">
        <v>210</v>
      </c>
    </row>
    <row r="138" spans="1:22" s="63" customFormat="1" ht="18" customHeight="1" x14ac:dyDescent="0.25">
      <c r="A138" s="135">
        <v>2</v>
      </c>
      <c r="B138" s="160" t="s">
        <v>73</v>
      </c>
      <c r="C138" s="135"/>
      <c r="D138" s="135"/>
      <c r="E138" s="74"/>
      <c r="F138" s="51"/>
      <c r="G138" s="309" t="s">
        <v>210</v>
      </c>
      <c r="H138" s="309" t="s">
        <v>210</v>
      </c>
      <c r="I138" s="309" t="s">
        <v>210</v>
      </c>
      <c r="J138" s="309" t="s">
        <v>210</v>
      </c>
      <c r="K138" s="309" t="s">
        <v>210</v>
      </c>
      <c r="L138" s="284" t="s">
        <v>210</v>
      </c>
      <c r="M138" s="310" t="s">
        <v>210</v>
      </c>
      <c r="N138" s="310" t="s">
        <v>210</v>
      </c>
      <c r="O138" s="310" t="s">
        <v>210</v>
      </c>
      <c r="P138" s="309" t="s">
        <v>210</v>
      </c>
      <c r="Q138" s="309" t="s">
        <v>210</v>
      </c>
      <c r="R138" s="284" t="s">
        <v>210</v>
      </c>
      <c r="S138" s="310" t="s">
        <v>210</v>
      </c>
      <c r="T138" s="310" t="s">
        <v>210</v>
      </c>
      <c r="U138" s="275" t="s">
        <v>210</v>
      </c>
      <c r="V138" s="275" t="s">
        <v>210</v>
      </c>
    </row>
    <row r="139" spans="1:22" s="63" customFormat="1" ht="18" customHeight="1" x14ac:dyDescent="0.25">
      <c r="A139" s="135">
        <v>3</v>
      </c>
      <c r="B139" s="160" t="s">
        <v>84</v>
      </c>
      <c r="C139" s="135"/>
      <c r="D139" s="135"/>
      <c r="E139" s="184"/>
      <c r="F139" s="51"/>
      <c r="G139" s="309" t="s">
        <v>210</v>
      </c>
      <c r="H139" s="309" t="s">
        <v>210</v>
      </c>
      <c r="I139" s="309" t="s">
        <v>210</v>
      </c>
      <c r="J139" s="309" t="s">
        <v>210</v>
      </c>
      <c r="K139" s="309" t="s">
        <v>210</v>
      </c>
      <c r="L139" s="284" t="s">
        <v>210</v>
      </c>
      <c r="M139" s="310" t="s">
        <v>210</v>
      </c>
      <c r="N139" s="310" t="s">
        <v>210</v>
      </c>
      <c r="O139" s="310" t="s">
        <v>210</v>
      </c>
      <c r="P139" s="309" t="s">
        <v>210</v>
      </c>
      <c r="Q139" s="309" t="s">
        <v>210</v>
      </c>
      <c r="R139" s="284" t="s">
        <v>210</v>
      </c>
      <c r="S139" s="310" t="s">
        <v>210</v>
      </c>
      <c r="T139" s="310" t="s">
        <v>210</v>
      </c>
      <c r="U139" s="275" t="s">
        <v>210</v>
      </c>
      <c r="V139" s="275" t="s">
        <v>210</v>
      </c>
    </row>
    <row r="140" spans="1:22" s="63" customFormat="1" x14ac:dyDescent="0.25">
      <c r="A140" s="135">
        <v>4</v>
      </c>
      <c r="B140" s="160" t="s">
        <v>85</v>
      </c>
      <c r="C140" s="135"/>
      <c r="D140" s="135"/>
      <c r="E140" s="184"/>
      <c r="F140" s="51"/>
      <c r="G140" s="309" t="s">
        <v>210</v>
      </c>
      <c r="H140" s="309" t="s">
        <v>210</v>
      </c>
      <c r="I140" s="309" t="s">
        <v>210</v>
      </c>
      <c r="J140" s="309" t="s">
        <v>210</v>
      </c>
      <c r="K140" s="309" t="s">
        <v>210</v>
      </c>
      <c r="L140" s="284" t="s">
        <v>210</v>
      </c>
      <c r="M140" s="310" t="s">
        <v>210</v>
      </c>
      <c r="N140" s="310" t="s">
        <v>210</v>
      </c>
      <c r="O140" s="310" t="s">
        <v>210</v>
      </c>
      <c r="P140" s="309" t="s">
        <v>210</v>
      </c>
      <c r="Q140" s="309" t="s">
        <v>210</v>
      </c>
      <c r="R140" s="284" t="s">
        <v>210</v>
      </c>
      <c r="S140" s="310" t="s">
        <v>210</v>
      </c>
      <c r="T140" s="310" t="s">
        <v>210</v>
      </c>
      <c r="U140" s="275" t="s">
        <v>210</v>
      </c>
      <c r="V140" s="275" t="s">
        <v>210</v>
      </c>
    </row>
    <row r="141" spans="1:22" s="63" customFormat="1" ht="30" x14ac:dyDescent="0.25">
      <c r="A141" s="135">
        <v>5</v>
      </c>
      <c r="B141" s="160" t="s">
        <v>86</v>
      </c>
      <c r="C141" s="135"/>
      <c r="D141" s="135"/>
      <c r="E141" s="184"/>
      <c r="F141" s="51"/>
      <c r="G141" s="309" t="s">
        <v>210</v>
      </c>
      <c r="H141" s="309" t="s">
        <v>210</v>
      </c>
      <c r="I141" s="309" t="s">
        <v>210</v>
      </c>
      <c r="J141" s="309" t="s">
        <v>210</v>
      </c>
      <c r="K141" s="309" t="s">
        <v>210</v>
      </c>
      <c r="L141" s="284" t="s">
        <v>210</v>
      </c>
      <c r="M141" s="310" t="s">
        <v>210</v>
      </c>
      <c r="N141" s="310" t="s">
        <v>210</v>
      </c>
      <c r="O141" s="310" t="s">
        <v>210</v>
      </c>
      <c r="P141" s="309" t="s">
        <v>210</v>
      </c>
      <c r="Q141" s="309" t="s">
        <v>210</v>
      </c>
      <c r="R141" s="284" t="s">
        <v>210</v>
      </c>
      <c r="S141" s="310" t="s">
        <v>210</v>
      </c>
      <c r="T141" s="310" t="s">
        <v>210</v>
      </c>
      <c r="U141" s="275" t="s">
        <v>210</v>
      </c>
      <c r="V141" s="275" t="s">
        <v>210</v>
      </c>
    </row>
    <row r="142" spans="1:22" s="63" customFormat="1" ht="18" customHeight="1" x14ac:dyDescent="0.25">
      <c r="A142" s="135">
        <v>6</v>
      </c>
      <c r="B142" s="160" t="s">
        <v>87</v>
      </c>
      <c r="C142" s="135"/>
      <c r="D142" s="135"/>
      <c r="E142" s="184"/>
      <c r="F142" s="51"/>
      <c r="G142" s="309" t="s">
        <v>210</v>
      </c>
      <c r="H142" s="309" t="s">
        <v>210</v>
      </c>
      <c r="I142" s="309" t="s">
        <v>210</v>
      </c>
      <c r="J142" s="309" t="s">
        <v>210</v>
      </c>
      <c r="K142" s="309" t="s">
        <v>210</v>
      </c>
      <c r="L142" s="284" t="s">
        <v>210</v>
      </c>
      <c r="M142" s="310" t="s">
        <v>210</v>
      </c>
      <c r="N142" s="310" t="s">
        <v>210</v>
      </c>
      <c r="O142" s="310" t="s">
        <v>210</v>
      </c>
      <c r="P142" s="309" t="s">
        <v>210</v>
      </c>
      <c r="Q142" s="309" t="s">
        <v>210</v>
      </c>
      <c r="R142" s="284" t="s">
        <v>210</v>
      </c>
      <c r="S142" s="310" t="s">
        <v>210</v>
      </c>
      <c r="T142" s="310" t="s">
        <v>210</v>
      </c>
      <c r="U142" s="275" t="s">
        <v>210</v>
      </c>
      <c r="V142" s="275" t="s">
        <v>210</v>
      </c>
    </row>
    <row r="143" spans="1:22" s="63" customFormat="1" ht="18" customHeight="1" x14ac:dyDescent="0.25">
      <c r="A143" s="135">
        <v>7</v>
      </c>
      <c r="B143" s="160" t="s">
        <v>88</v>
      </c>
      <c r="C143" s="135"/>
      <c r="D143" s="135"/>
      <c r="E143" s="184"/>
      <c r="F143" s="51"/>
      <c r="G143" s="309" t="s">
        <v>210</v>
      </c>
      <c r="H143" s="309" t="s">
        <v>210</v>
      </c>
      <c r="I143" s="309" t="s">
        <v>210</v>
      </c>
      <c r="J143" s="309" t="s">
        <v>210</v>
      </c>
      <c r="K143" s="309" t="s">
        <v>210</v>
      </c>
      <c r="L143" s="284" t="s">
        <v>210</v>
      </c>
      <c r="M143" s="310" t="s">
        <v>210</v>
      </c>
      <c r="N143" s="310" t="s">
        <v>210</v>
      </c>
      <c r="O143" s="310" t="s">
        <v>210</v>
      </c>
      <c r="P143" s="309" t="s">
        <v>210</v>
      </c>
      <c r="Q143" s="309" t="s">
        <v>210</v>
      </c>
      <c r="R143" s="284" t="s">
        <v>210</v>
      </c>
      <c r="S143" s="310" t="s">
        <v>210</v>
      </c>
      <c r="T143" s="310" t="s">
        <v>210</v>
      </c>
      <c r="U143" s="275" t="s">
        <v>210</v>
      </c>
      <c r="V143" s="275" t="s">
        <v>210</v>
      </c>
    </row>
    <row r="144" spans="1:22" ht="30" x14ac:dyDescent="0.25">
      <c r="A144" s="135">
        <v>8</v>
      </c>
      <c r="B144" s="160" t="s">
        <v>62</v>
      </c>
      <c r="C144" s="135"/>
      <c r="D144" s="135"/>
      <c r="E144" s="184"/>
      <c r="F144" s="51"/>
      <c r="G144" s="309" t="s">
        <v>210</v>
      </c>
      <c r="H144" s="309" t="s">
        <v>210</v>
      </c>
      <c r="I144" s="309" t="s">
        <v>210</v>
      </c>
      <c r="J144" s="309" t="s">
        <v>210</v>
      </c>
      <c r="K144" s="309" t="s">
        <v>210</v>
      </c>
      <c r="L144" s="284" t="s">
        <v>210</v>
      </c>
      <c r="M144" s="310" t="s">
        <v>210</v>
      </c>
      <c r="N144" s="310" t="s">
        <v>210</v>
      </c>
      <c r="O144" s="310" t="s">
        <v>210</v>
      </c>
      <c r="P144" s="309" t="s">
        <v>210</v>
      </c>
      <c r="Q144" s="309" t="s">
        <v>210</v>
      </c>
      <c r="R144" s="284" t="s">
        <v>210</v>
      </c>
      <c r="S144" s="310" t="s">
        <v>210</v>
      </c>
      <c r="T144" s="310" t="s">
        <v>210</v>
      </c>
      <c r="U144" s="275" t="s">
        <v>210</v>
      </c>
      <c r="V144" s="275" t="s">
        <v>210</v>
      </c>
    </row>
    <row r="145" spans="1:22" ht="30" x14ac:dyDescent="0.25">
      <c r="A145" s="135">
        <v>9</v>
      </c>
      <c r="B145" s="160" t="s">
        <v>77</v>
      </c>
      <c r="C145" s="135"/>
      <c r="D145" s="135"/>
      <c r="E145" s="184"/>
      <c r="F145" s="51"/>
      <c r="G145" s="309" t="s">
        <v>210</v>
      </c>
      <c r="H145" s="309" t="s">
        <v>210</v>
      </c>
      <c r="I145" s="309" t="s">
        <v>210</v>
      </c>
      <c r="J145" s="309" t="s">
        <v>210</v>
      </c>
      <c r="K145" s="309" t="s">
        <v>210</v>
      </c>
      <c r="L145" s="284" t="s">
        <v>210</v>
      </c>
      <c r="M145" s="310" t="s">
        <v>210</v>
      </c>
      <c r="N145" s="310" t="s">
        <v>210</v>
      </c>
      <c r="O145" s="310" t="s">
        <v>210</v>
      </c>
      <c r="P145" s="309" t="s">
        <v>210</v>
      </c>
      <c r="Q145" s="309" t="s">
        <v>210</v>
      </c>
      <c r="R145" s="284" t="s">
        <v>210</v>
      </c>
      <c r="S145" s="310" t="s">
        <v>210</v>
      </c>
      <c r="T145" s="310" t="s">
        <v>210</v>
      </c>
      <c r="U145" s="275" t="s">
        <v>210</v>
      </c>
      <c r="V145" s="275" t="s">
        <v>210</v>
      </c>
    </row>
    <row r="146" spans="1:22" ht="30" x14ac:dyDescent="0.25">
      <c r="A146" s="135">
        <v>10</v>
      </c>
      <c r="B146" s="160" t="s">
        <v>72</v>
      </c>
      <c r="C146" s="135"/>
      <c r="D146" s="135"/>
      <c r="E146" s="184"/>
      <c r="F146" s="51"/>
      <c r="G146" s="309" t="s">
        <v>210</v>
      </c>
      <c r="H146" s="309" t="s">
        <v>210</v>
      </c>
      <c r="I146" s="309" t="s">
        <v>210</v>
      </c>
      <c r="J146" s="309" t="s">
        <v>210</v>
      </c>
      <c r="K146" s="309" t="s">
        <v>210</v>
      </c>
      <c r="L146" s="284" t="s">
        <v>210</v>
      </c>
      <c r="M146" s="310" t="s">
        <v>210</v>
      </c>
      <c r="N146" s="310" t="s">
        <v>210</v>
      </c>
      <c r="O146" s="310" t="s">
        <v>210</v>
      </c>
      <c r="P146" s="309" t="s">
        <v>210</v>
      </c>
      <c r="Q146" s="309" t="s">
        <v>210</v>
      </c>
      <c r="R146" s="284" t="s">
        <v>210</v>
      </c>
      <c r="S146" s="310" t="s">
        <v>210</v>
      </c>
      <c r="T146" s="310" t="s">
        <v>210</v>
      </c>
      <c r="U146" s="275" t="s">
        <v>210</v>
      </c>
      <c r="V146" s="275" t="s">
        <v>210</v>
      </c>
    </row>
    <row r="147" spans="1:22" x14ac:dyDescent="0.25">
      <c r="A147" s="135">
        <v>11</v>
      </c>
      <c r="B147" s="160" t="s">
        <v>89</v>
      </c>
      <c r="C147" s="135"/>
      <c r="D147" s="135"/>
      <c r="E147" s="184"/>
      <c r="F147" s="51"/>
      <c r="G147" s="309" t="s">
        <v>210</v>
      </c>
      <c r="H147" s="309" t="s">
        <v>210</v>
      </c>
      <c r="I147" s="309" t="s">
        <v>210</v>
      </c>
      <c r="J147" s="309" t="s">
        <v>210</v>
      </c>
      <c r="K147" s="309" t="s">
        <v>210</v>
      </c>
      <c r="L147" s="284" t="s">
        <v>210</v>
      </c>
      <c r="M147" s="310" t="s">
        <v>210</v>
      </c>
      <c r="N147" s="310" t="s">
        <v>210</v>
      </c>
      <c r="O147" s="310" t="s">
        <v>210</v>
      </c>
      <c r="P147" s="309" t="s">
        <v>210</v>
      </c>
      <c r="Q147" s="309" t="s">
        <v>210</v>
      </c>
      <c r="R147" s="284" t="s">
        <v>210</v>
      </c>
      <c r="S147" s="310" t="s">
        <v>210</v>
      </c>
      <c r="T147" s="310" t="s">
        <v>210</v>
      </c>
      <c r="U147" s="275" t="s">
        <v>210</v>
      </c>
      <c r="V147" s="275" t="s">
        <v>210</v>
      </c>
    </row>
    <row r="148" spans="1:22" ht="30" x14ac:dyDescent="0.25">
      <c r="A148" s="135">
        <v>12</v>
      </c>
      <c r="B148" s="160" t="s">
        <v>79</v>
      </c>
      <c r="C148" s="135"/>
      <c r="D148" s="135"/>
      <c r="E148" s="184"/>
      <c r="F148" s="51"/>
      <c r="G148" s="309" t="s">
        <v>210</v>
      </c>
      <c r="H148" s="309" t="s">
        <v>210</v>
      </c>
      <c r="I148" s="309" t="s">
        <v>210</v>
      </c>
      <c r="J148" s="309" t="s">
        <v>210</v>
      </c>
      <c r="K148" s="309" t="s">
        <v>210</v>
      </c>
      <c r="L148" s="284" t="s">
        <v>210</v>
      </c>
      <c r="M148" s="310" t="s">
        <v>210</v>
      </c>
      <c r="N148" s="310" t="s">
        <v>210</v>
      </c>
      <c r="O148" s="310" t="s">
        <v>210</v>
      </c>
      <c r="P148" s="309" t="s">
        <v>210</v>
      </c>
      <c r="Q148" s="309" t="s">
        <v>210</v>
      </c>
      <c r="R148" s="284" t="s">
        <v>210</v>
      </c>
      <c r="S148" s="310" t="s">
        <v>210</v>
      </c>
      <c r="T148" s="310" t="s">
        <v>210</v>
      </c>
      <c r="U148" s="275" t="s">
        <v>210</v>
      </c>
      <c r="V148" s="275" t="s">
        <v>210</v>
      </c>
    </row>
    <row r="149" spans="1:22" ht="30" x14ac:dyDescent="0.25">
      <c r="A149" s="135">
        <v>13</v>
      </c>
      <c r="B149" s="160" t="s">
        <v>74</v>
      </c>
      <c r="C149" s="135"/>
      <c r="D149" s="135"/>
      <c r="E149" s="184"/>
      <c r="F149" s="51"/>
      <c r="G149" s="309" t="s">
        <v>210</v>
      </c>
      <c r="H149" s="309" t="s">
        <v>210</v>
      </c>
      <c r="I149" s="309" t="s">
        <v>210</v>
      </c>
      <c r="J149" s="309" t="s">
        <v>210</v>
      </c>
      <c r="K149" s="309" t="s">
        <v>210</v>
      </c>
      <c r="L149" s="284" t="s">
        <v>210</v>
      </c>
      <c r="M149" s="310" t="s">
        <v>210</v>
      </c>
      <c r="N149" s="310" t="s">
        <v>210</v>
      </c>
      <c r="O149" s="310" t="s">
        <v>210</v>
      </c>
      <c r="P149" s="309" t="s">
        <v>210</v>
      </c>
      <c r="Q149" s="309" t="s">
        <v>210</v>
      </c>
      <c r="R149" s="284" t="s">
        <v>210</v>
      </c>
      <c r="S149" s="310" t="s">
        <v>210</v>
      </c>
      <c r="T149" s="310" t="s">
        <v>210</v>
      </c>
      <c r="U149" s="275" t="s">
        <v>210</v>
      </c>
      <c r="V149" s="275" t="s">
        <v>210</v>
      </c>
    </row>
    <row r="150" spans="1:22" ht="30" x14ac:dyDescent="0.25">
      <c r="A150" s="135">
        <v>14</v>
      </c>
      <c r="B150" s="160" t="s">
        <v>70</v>
      </c>
      <c r="C150" s="135"/>
      <c r="D150" s="135"/>
      <c r="E150" s="184"/>
      <c r="F150" s="51"/>
      <c r="G150" s="309" t="s">
        <v>210</v>
      </c>
      <c r="H150" s="309" t="s">
        <v>210</v>
      </c>
      <c r="I150" s="309" t="s">
        <v>210</v>
      </c>
      <c r="J150" s="309" t="s">
        <v>210</v>
      </c>
      <c r="K150" s="309" t="s">
        <v>210</v>
      </c>
      <c r="L150" s="284" t="s">
        <v>210</v>
      </c>
      <c r="M150" s="310" t="s">
        <v>210</v>
      </c>
      <c r="N150" s="310" t="s">
        <v>210</v>
      </c>
      <c r="O150" s="310" t="s">
        <v>210</v>
      </c>
      <c r="P150" s="309" t="s">
        <v>210</v>
      </c>
      <c r="Q150" s="309" t="s">
        <v>210</v>
      </c>
      <c r="R150" s="284" t="s">
        <v>210</v>
      </c>
      <c r="S150" s="310" t="s">
        <v>210</v>
      </c>
      <c r="T150" s="310" t="s">
        <v>210</v>
      </c>
      <c r="U150" s="275" t="s">
        <v>210</v>
      </c>
      <c r="V150" s="275" t="s">
        <v>210</v>
      </c>
    </row>
    <row r="151" spans="1:22" ht="30" x14ac:dyDescent="0.25">
      <c r="A151" s="135">
        <v>15</v>
      </c>
      <c r="B151" s="160" t="s">
        <v>90</v>
      </c>
      <c r="C151" s="135"/>
      <c r="D151" s="135"/>
      <c r="E151" s="184"/>
      <c r="F151" s="51"/>
      <c r="G151" s="309" t="s">
        <v>210</v>
      </c>
      <c r="H151" s="309" t="s">
        <v>210</v>
      </c>
      <c r="I151" s="309" t="s">
        <v>210</v>
      </c>
      <c r="J151" s="309" t="s">
        <v>210</v>
      </c>
      <c r="K151" s="309" t="s">
        <v>210</v>
      </c>
      <c r="L151" s="284" t="s">
        <v>210</v>
      </c>
      <c r="M151" s="310" t="s">
        <v>210</v>
      </c>
      <c r="N151" s="310" t="s">
        <v>210</v>
      </c>
      <c r="O151" s="310" t="s">
        <v>210</v>
      </c>
      <c r="P151" s="309" t="s">
        <v>210</v>
      </c>
      <c r="Q151" s="309" t="s">
        <v>210</v>
      </c>
      <c r="R151" s="284" t="s">
        <v>210</v>
      </c>
      <c r="S151" s="310" t="s">
        <v>210</v>
      </c>
      <c r="T151" s="310" t="s">
        <v>210</v>
      </c>
      <c r="U151" s="275" t="s">
        <v>210</v>
      </c>
      <c r="V151" s="275" t="s">
        <v>210</v>
      </c>
    </row>
    <row r="152" spans="1:22" ht="30" x14ac:dyDescent="0.25">
      <c r="A152" s="135">
        <v>16</v>
      </c>
      <c r="B152" s="160" t="s">
        <v>66</v>
      </c>
      <c r="C152" s="135"/>
      <c r="D152" s="135"/>
      <c r="E152" s="184"/>
      <c r="F152" s="51"/>
      <c r="G152" s="309" t="s">
        <v>210</v>
      </c>
      <c r="H152" s="309" t="s">
        <v>210</v>
      </c>
      <c r="I152" s="309" t="s">
        <v>210</v>
      </c>
      <c r="J152" s="309" t="s">
        <v>210</v>
      </c>
      <c r="K152" s="309" t="s">
        <v>210</v>
      </c>
      <c r="L152" s="284" t="s">
        <v>210</v>
      </c>
      <c r="M152" s="310" t="s">
        <v>210</v>
      </c>
      <c r="N152" s="310" t="s">
        <v>210</v>
      </c>
      <c r="O152" s="310" t="s">
        <v>210</v>
      </c>
      <c r="P152" s="309" t="s">
        <v>210</v>
      </c>
      <c r="Q152" s="309" t="s">
        <v>210</v>
      </c>
      <c r="R152" s="284" t="s">
        <v>210</v>
      </c>
      <c r="S152" s="310" t="s">
        <v>210</v>
      </c>
      <c r="T152" s="310" t="s">
        <v>210</v>
      </c>
      <c r="U152" s="275" t="s">
        <v>210</v>
      </c>
      <c r="V152" s="275" t="s">
        <v>210</v>
      </c>
    </row>
    <row r="153" spans="1:22" ht="30" x14ac:dyDescent="0.25">
      <c r="A153" s="135">
        <v>17</v>
      </c>
      <c r="B153" s="160" t="s">
        <v>67</v>
      </c>
      <c r="C153" s="135"/>
      <c r="D153" s="135"/>
      <c r="E153" s="184"/>
      <c r="F153" s="51"/>
      <c r="G153" s="309" t="s">
        <v>210</v>
      </c>
      <c r="H153" s="309" t="s">
        <v>210</v>
      </c>
      <c r="I153" s="309" t="s">
        <v>210</v>
      </c>
      <c r="J153" s="309" t="s">
        <v>210</v>
      </c>
      <c r="K153" s="309" t="s">
        <v>210</v>
      </c>
      <c r="L153" s="284" t="s">
        <v>210</v>
      </c>
      <c r="M153" s="310" t="s">
        <v>210</v>
      </c>
      <c r="N153" s="310" t="s">
        <v>210</v>
      </c>
      <c r="O153" s="310" t="s">
        <v>210</v>
      </c>
      <c r="P153" s="309" t="s">
        <v>210</v>
      </c>
      <c r="Q153" s="309" t="s">
        <v>210</v>
      </c>
      <c r="R153" s="284" t="s">
        <v>210</v>
      </c>
      <c r="S153" s="310" t="s">
        <v>210</v>
      </c>
      <c r="T153" s="310" t="s">
        <v>210</v>
      </c>
      <c r="U153" s="275" t="s">
        <v>210</v>
      </c>
      <c r="V153" s="275" t="s">
        <v>210</v>
      </c>
    </row>
    <row r="154" spans="1:22" ht="30" x14ac:dyDescent="0.25">
      <c r="A154" s="135">
        <v>18</v>
      </c>
      <c r="B154" s="160" t="s">
        <v>81</v>
      </c>
      <c r="C154" s="135"/>
      <c r="D154" s="135"/>
      <c r="E154" s="74"/>
      <c r="F154" s="51"/>
      <c r="G154" s="309" t="s">
        <v>210</v>
      </c>
      <c r="H154" s="309" t="s">
        <v>210</v>
      </c>
      <c r="I154" s="309" t="s">
        <v>210</v>
      </c>
      <c r="J154" s="309" t="s">
        <v>210</v>
      </c>
      <c r="K154" s="309" t="s">
        <v>210</v>
      </c>
      <c r="L154" s="284" t="s">
        <v>210</v>
      </c>
      <c r="M154" s="310" t="s">
        <v>210</v>
      </c>
      <c r="N154" s="310" t="s">
        <v>210</v>
      </c>
      <c r="O154" s="310" t="s">
        <v>210</v>
      </c>
      <c r="P154" s="309" t="s">
        <v>210</v>
      </c>
      <c r="Q154" s="309" t="s">
        <v>210</v>
      </c>
      <c r="R154" s="284" t="s">
        <v>210</v>
      </c>
      <c r="S154" s="310" t="s">
        <v>210</v>
      </c>
      <c r="T154" s="310" t="s">
        <v>210</v>
      </c>
      <c r="U154" s="275" t="s">
        <v>210</v>
      </c>
      <c r="V154" s="275" t="s">
        <v>210</v>
      </c>
    </row>
    <row r="155" spans="1:22" x14ac:dyDescent="0.25">
      <c r="A155" s="63">
        <v>19</v>
      </c>
      <c r="B155" s="160" t="s">
        <v>68</v>
      </c>
      <c r="C155" s="6"/>
      <c r="D155" s="6"/>
      <c r="E155" s="74"/>
      <c r="F155" s="6"/>
      <c r="G155" s="309" t="s">
        <v>210</v>
      </c>
      <c r="H155" s="309" t="s">
        <v>210</v>
      </c>
      <c r="I155" s="309" t="s">
        <v>210</v>
      </c>
      <c r="J155" s="309" t="s">
        <v>210</v>
      </c>
      <c r="K155" s="309" t="s">
        <v>210</v>
      </c>
      <c r="L155" s="284" t="s">
        <v>210</v>
      </c>
      <c r="M155" s="310" t="s">
        <v>210</v>
      </c>
      <c r="N155" s="310" t="s">
        <v>210</v>
      </c>
      <c r="O155" s="310" t="s">
        <v>210</v>
      </c>
      <c r="P155" s="309" t="s">
        <v>210</v>
      </c>
      <c r="Q155" s="309" t="s">
        <v>210</v>
      </c>
      <c r="R155" s="284" t="s">
        <v>210</v>
      </c>
      <c r="S155" s="310" t="s">
        <v>210</v>
      </c>
      <c r="T155" s="310" t="s">
        <v>210</v>
      </c>
      <c r="U155" s="275" t="s">
        <v>210</v>
      </c>
      <c r="V155" s="275" t="s">
        <v>210</v>
      </c>
    </row>
    <row r="156" spans="1:22" x14ac:dyDescent="0.25">
      <c r="C156" s="8"/>
      <c r="D156" s="8"/>
      <c r="E156" s="9">
        <f>VLOOKUP(Control!$B$41,Q3_Paeds,E108,FALSE)</f>
        <v>0</v>
      </c>
      <c r="F156" s="9">
        <f>VLOOKUP(Control!$B$41,Q3_Paeds,F108,FALSE)</f>
        <v>0</v>
      </c>
      <c r="G156" s="9" t="str">
        <f>VLOOKUP(Control!$B$41,Q3_Paeds,G108,FALSE)</f>
        <v>No data</v>
      </c>
      <c r="H156" s="9" t="str">
        <f>VLOOKUP(Control!$B$41,Q3_Paeds,H108,FALSE)</f>
        <v>No data</v>
      </c>
      <c r="I156" s="9" t="str">
        <f>VLOOKUP(Control!$B$41,Q3_Paeds,I108,FALSE)</f>
        <v>No data</v>
      </c>
      <c r="J156" s="9" t="str">
        <f>VLOOKUP(Control!$B$41,Q3_Paeds,J108,FALSE)</f>
        <v>No data</v>
      </c>
      <c r="K156" s="9" t="str">
        <f>VLOOKUP(Control!$B$41,Q3_Paeds,K108,FALSE)</f>
        <v>No data</v>
      </c>
      <c r="L156" s="9" t="str">
        <f>VLOOKUP(Control!$B$41,Q3_Paeds,L108,FALSE)</f>
        <v>No data</v>
      </c>
      <c r="M156" s="9" t="str">
        <f>VLOOKUP(Control!$B$41,Q3_Paeds,M108,FALSE)</f>
        <v>No data</v>
      </c>
      <c r="N156" s="9" t="str">
        <f>VLOOKUP(Control!$B$41,Q3_Paeds,N108,FALSE)</f>
        <v>No data</v>
      </c>
      <c r="O156" s="9" t="str">
        <f>VLOOKUP(Control!$B$41,Q3_Paeds,O108,FALSE)</f>
        <v>No data</v>
      </c>
      <c r="P156" s="9" t="str">
        <f>VLOOKUP(Control!$B$41,Q3_Paeds,P108,FALSE)</f>
        <v>No data</v>
      </c>
      <c r="Q156" s="9" t="str">
        <f>VLOOKUP(Control!$B$41,Q3_Paeds,Q108,FALSE)</f>
        <v>No data</v>
      </c>
      <c r="R156" s="9" t="str">
        <f>VLOOKUP(Control!$B$41,Q3_Paeds,R108,FALSE)</f>
        <v>No data</v>
      </c>
      <c r="S156" s="9" t="str">
        <f>VLOOKUP(Control!$B$41,Q3_Paeds,S108,FALSE)</f>
        <v>No data</v>
      </c>
      <c r="T156" s="9" t="str">
        <f>VLOOKUP(Control!$B$41,Q3_Paeds,T108,FALSE)</f>
        <v>No data</v>
      </c>
      <c r="U156" s="157" t="str">
        <f>VLOOKUP(Control!$B$41,Q3_Paeds,U108,FALSE)</f>
        <v>No data</v>
      </c>
      <c r="V156" s="157" t="str">
        <f>VLOOKUP(Control!$B$41,Q3_Paeds,V108,FALSE)</f>
        <v>No data</v>
      </c>
    </row>
    <row r="157" spans="1:22" s="49" customFormat="1" ht="21" x14ac:dyDescent="0.25">
      <c r="C157" s="592"/>
      <c r="D157" s="133"/>
      <c r="E157" s="592"/>
    </row>
    <row r="158" spans="1:22" s="65" customFormat="1" ht="31.15" customHeight="1" x14ac:dyDescent="0.25">
      <c r="B158" s="133"/>
      <c r="C158" s="592"/>
      <c r="D158" s="133"/>
      <c r="E158" s="592"/>
      <c r="I158" s="133"/>
      <c r="N158" s="133"/>
      <c r="O158" s="133"/>
      <c r="T158" s="133"/>
    </row>
    <row r="159" spans="1:22" s="11" customFormat="1" ht="27.75" customHeight="1" x14ac:dyDescent="0.25">
      <c r="A159" s="11" t="s">
        <v>9</v>
      </c>
    </row>
    <row r="160" spans="1:22" s="49" customFormat="1" ht="21" x14ac:dyDescent="0.25">
      <c r="A160" s="76" t="s">
        <v>91</v>
      </c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</row>
    <row r="161" spans="1:22" x14ac:dyDescent="0.25"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2">
        <v>7</v>
      </c>
      <c r="H161" s="2">
        <v>8</v>
      </c>
      <c r="I161" s="2">
        <v>9</v>
      </c>
      <c r="J161" s="2">
        <v>10</v>
      </c>
      <c r="K161" s="2">
        <v>11</v>
      </c>
      <c r="L161" s="2">
        <v>12</v>
      </c>
      <c r="M161" s="2">
        <v>13</v>
      </c>
      <c r="N161" s="2">
        <v>14</v>
      </c>
      <c r="O161" s="2">
        <v>15</v>
      </c>
      <c r="P161" s="2">
        <v>16</v>
      </c>
      <c r="Q161" s="2">
        <v>17</v>
      </c>
      <c r="R161" s="2">
        <v>18</v>
      </c>
      <c r="S161" s="2">
        <v>19</v>
      </c>
      <c r="T161" s="2">
        <v>20</v>
      </c>
      <c r="U161" s="2">
        <v>21</v>
      </c>
      <c r="V161" s="2">
        <v>22</v>
      </c>
    </row>
    <row r="162" spans="1:22" s="63" customFormat="1" ht="45.75" customHeight="1" x14ac:dyDescent="0.25">
      <c r="A162" s="135"/>
      <c r="B162" s="135"/>
      <c r="C162" s="590" t="s">
        <v>143</v>
      </c>
      <c r="D162" s="590" t="s">
        <v>144</v>
      </c>
      <c r="E162" s="590" t="s">
        <v>0</v>
      </c>
      <c r="F162" s="590" t="s">
        <v>145</v>
      </c>
      <c r="G162" s="590" t="s">
        <v>49</v>
      </c>
      <c r="H162" s="590"/>
      <c r="I162" s="590" t="s">
        <v>50</v>
      </c>
      <c r="J162" s="590"/>
      <c r="K162" s="590"/>
      <c r="L162" s="590"/>
      <c r="M162" s="590"/>
      <c r="N162" s="590"/>
      <c r="O162" s="590"/>
      <c r="P162" s="590"/>
      <c r="Q162" s="590"/>
      <c r="R162" s="590"/>
      <c r="S162" s="590"/>
      <c r="T162" s="590"/>
      <c r="U162" s="590" t="s">
        <v>48</v>
      </c>
      <c r="V162" s="590"/>
    </row>
    <row r="163" spans="1:22" s="63" customFormat="1" ht="24.75" customHeight="1" x14ac:dyDescent="0.25">
      <c r="A163" s="135"/>
      <c r="B163" s="135"/>
      <c r="C163" s="590"/>
      <c r="D163" s="590"/>
      <c r="E163" s="590"/>
      <c r="F163" s="590"/>
      <c r="G163" s="590" t="s">
        <v>2</v>
      </c>
      <c r="H163" s="590" t="s">
        <v>3</v>
      </c>
      <c r="I163" s="590" t="s">
        <v>2</v>
      </c>
      <c r="J163" s="590"/>
      <c r="K163" s="590"/>
      <c r="L163" s="590"/>
      <c r="M163" s="590"/>
      <c r="N163" s="590"/>
      <c r="O163" s="590" t="s">
        <v>47</v>
      </c>
      <c r="P163" s="590"/>
      <c r="Q163" s="590"/>
      <c r="R163" s="590"/>
      <c r="S163" s="590"/>
      <c r="T163" s="590"/>
      <c r="U163" s="590" t="s">
        <v>2</v>
      </c>
      <c r="V163" s="590" t="s">
        <v>47</v>
      </c>
    </row>
    <row r="164" spans="1:22" s="63" customFormat="1" ht="27.75" customHeight="1" x14ac:dyDescent="0.25">
      <c r="A164" s="135"/>
      <c r="B164" s="135"/>
      <c r="C164" s="590"/>
      <c r="D164" s="590"/>
      <c r="E164" s="590"/>
      <c r="F164" s="590"/>
      <c r="G164" s="590"/>
      <c r="H164" s="590"/>
      <c r="I164" s="135" t="s">
        <v>146</v>
      </c>
      <c r="J164" s="135" t="s">
        <v>43</v>
      </c>
      <c r="K164" s="135" t="s">
        <v>44</v>
      </c>
      <c r="L164" s="50" t="s">
        <v>45</v>
      </c>
      <c r="M164" s="135" t="s">
        <v>197</v>
      </c>
      <c r="N164" s="135" t="s">
        <v>148</v>
      </c>
      <c r="O164" s="135" t="s">
        <v>146</v>
      </c>
      <c r="P164" s="135" t="s">
        <v>43</v>
      </c>
      <c r="Q164" s="135" t="s">
        <v>44</v>
      </c>
      <c r="R164" s="50" t="s">
        <v>45</v>
      </c>
      <c r="S164" s="135" t="s">
        <v>147</v>
      </c>
      <c r="T164" s="135" t="s">
        <v>149</v>
      </c>
      <c r="U164" s="590"/>
      <c r="V164" s="590"/>
    </row>
    <row r="165" spans="1:22" s="63" customFormat="1" ht="18" customHeight="1" x14ac:dyDescent="0.25">
      <c r="A165" s="135">
        <v>1</v>
      </c>
      <c r="B165" s="160" t="s">
        <v>59</v>
      </c>
      <c r="C165" s="135"/>
      <c r="D165" s="135"/>
      <c r="E165" s="74"/>
      <c r="F165" s="51"/>
      <c r="G165" s="309" t="s">
        <v>210</v>
      </c>
      <c r="H165" s="309" t="s">
        <v>210</v>
      </c>
      <c r="I165" s="309" t="s">
        <v>210</v>
      </c>
      <c r="J165" s="309" t="s">
        <v>210</v>
      </c>
      <c r="K165" s="309" t="s">
        <v>210</v>
      </c>
      <c r="L165" s="284" t="s">
        <v>210</v>
      </c>
      <c r="M165" s="310" t="s">
        <v>210</v>
      </c>
      <c r="N165" s="310" t="s">
        <v>210</v>
      </c>
      <c r="O165" s="310" t="s">
        <v>210</v>
      </c>
      <c r="P165" s="309" t="s">
        <v>210</v>
      </c>
      <c r="Q165" s="309" t="s">
        <v>210</v>
      </c>
      <c r="R165" s="284" t="s">
        <v>210</v>
      </c>
      <c r="S165" s="310" t="s">
        <v>210</v>
      </c>
      <c r="T165" s="310" t="s">
        <v>210</v>
      </c>
      <c r="U165" s="275" t="s">
        <v>210</v>
      </c>
      <c r="V165" s="275" t="s">
        <v>210</v>
      </c>
    </row>
    <row r="166" spans="1:22" s="63" customFormat="1" ht="18" customHeight="1" x14ac:dyDescent="0.25">
      <c r="A166" s="135">
        <v>2</v>
      </c>
      <c r="B166" s="160" t="s">
        <v>65</v>
      </c>
      <c r="C166" s="135"/>
      <c r="D166" s="135"/>
      <c r="E166" s="74"/>
      <c r="F166" s="51"/>
      <c r="G166" s="309" t="s">
        <v>210</v>
      </c>
      <c r="H166" s="309" t="s">
        <v>210</v>
      </c>
      <c r="I166" s="309" t="s">
        <v>210</v>
      </c>
      <c r="J166" s="309" t="s">
        <v>210</v>
      </c>
      <c r="K166" s="309" t="s">
        <v>210</v>
      </c>
      <c r="L166" s="284" t="s">
        <v>210</v>
      </c>
      <c r="M166" s="310" t="s">
        <v>210</v>
      </c>
      <c r="N166" s="310" t="s">
        <v>210</v>
      </c>
      <c r="O166" s="310" t="s">
        <v>210</v>
      </c>
      <c r="P166" s="309" t="s">
        <v>210</v>
      </c>
      <c r="Q166" s="309" t="s">
        <v>210</v>
      </c>
      <c r="R166" s="284" t="s">
        <v>210</v>
      </c>
      <c r="S166" s="310" t="s">
        <v>210</v>
      </c>
      <c r="T166" s="310" t="s">
        <v>210</v>
      </c>
      <c r="U166" s="275" t="s">
        <v>210</v>
      </c>
      <c r="V166" s="275" t="s">
        <v>210</v>
      </c>
    </row>
    <row r="167" spans="1:22" s="63" customFormat="1" ht="18" customHeight="1" x14ac:dyDescent="0.25">
      <c r="A167" s="135">
        <v>3</v>
      </c>
      <c r="B167" s="160" t="s">
        <v>63</v>
      </c>
      <c r="C167" s="135"/>
      <c r="D167" s="135"/>
      <c r="E167" s="74"/>
      <c r="F167" s="51"/>
      <c r="G167" s="309" t="s">
        <v>210</v>
      </c>
      <c r="H167" s="309" t="s">
        <v>210</v>
      </c>
      <c r="I167" s="309" t="s">
        <v>210</v>
      </c>
      <c r="J167" s="309" t="s">
        <v>210</v>
      </c>
      <c r="K167" s="309" t="s">
        <v>210</v>
      </c>
      <c r="L167" s="284" t="s">
        <v>210</v>
      </c>
      <c r="M167" s="310" t="s">
        <v>210</v>
      </c>
      <c r="N167" s="310" t="s">
        <v>210</v>
      </c>
      <c r="O167" s="310" t="s">
        <v>210</v>
      </c>
      <c r="P167" s="309" t="s">
        <v>210</v>
      </c>
      <c r="Q167" s="309" t="s">
        <v>210</v>
      </c>
      <c r="R167" s="284" t="s">
        <v>210</v>
      </c>
      <c r="S167" s="310" t="s">
        <v>210</v>
      </c>
      <c r="T167" s="310" t="s">
        <v>210</v>
      </c>
      <c r="U167" s="275" t="s">
        <v>210</v>
      </c>
      <c r="V167" s="275" t="s">
        <v>210</v>
      </c>
    </row>
    <row r="168" spans="1:22" s="63" customFormat="1" ht="18" customHeight="1" x14ac:dyDescent="0.25">
      <c r="A168" s="135">
        <v>4</v>
      </c>
      <c r="B168" s="160" t="s">
        <v>61</v>
      </c>
      <c r="C168" s="135"/>
      <c r="D168" s="135"/>
      <c r="E168" s="74"/>
      <c r="F168" s="51"/>
      <c r="G168" s="309" t="s">
        <v>210</v>
      </c>
      <c r="H168" s="309" t="s">
        <v>210</v>
      </c>
      <c r="I168" s="309" t="s">
        <v>210</v>
      </c>
      <c r="J168" s="309" t="s">
        <v>210</v>
      </c>
      <c r="K168" s="309" t="s">
        <v>210</v>
      </c>
      <c r="L168" s="284" t="s">
        <v>210</v>
      </c>
      <c r="M168" s="310" t="s">
        <v>210</v>
      </c>
      <c r="N168" s="310" t="s">
        <v>210</v>
      </c>
      <c r="O168" s="310" t="s">
        <v>210</v>
      </c>
      <c r="P168" s="309" t="s">
        <v>210</v>
      </c>
      <c r="Q168" s="309" t="s">
        <v>210</v>
      </c>
      <c r="R168" s="284" t="s">
        <v>210</v>
      </c>
      <c r="S168" s="310" t="s">
        <v>210</v>
      </c>
      <c r="T168" s="310" t="s">
        <v>210</v>
      </c>
      <c r="U168" s="275" t="s">
        <v>210</v>
      </c>
      <c r="V168" s="275" t="s">
        <v>210</v>
      </c>
    </row>
    <row r="169" spans="1:22" s="63" customFormat="1" ht="18" customHeight="1" x14ac:dyDescent="0.25">
      <c r="A169" s="135">
        <v>5</v>
      </c>
      <c r="B169" s="160" t="s">
        <v>76</v>
      </c>
      <c r="C169" s="135"/>
      <c r="D169" s="135"/>
      <c r="E169" s="74"/>
      <c r="F169" s="51"/>
      <c r="G169" s="309" t="s">
        <v>210</v>
      </c>
      <c r="H169" s="309" t="s">
        <v>210</v>
      </c>
      <c r="I169" s="309" t="s">
        <v>210</v>
      </c>
      <c r="J169" s="309" t="s">
        <v>210</v>
      </c>
      <c r="K169" s="309" t="s">
        <v>210</v>
      </c>
      <c r="L169" s="284" t="s">
        <v>210</v>
      </c>
      <c r="M169" s="310" t="s">
        <v>210</v>
      </c>
      <c r="N169" s="310" t="s">
        <v>210</v>
      </c>
      <c r="O169" s="310" t="s">
        <v>210</v>
      </c>
      <c r="P169" s="309" t="s">
        <v>210</v>
      </c>
      <c r="Q169" s="309" t="s">
        <v>210</v>
      </c>
      <c r="R169" s="284" t="s">
        <v>210</v>
      </c>
      <c r="S169" s="310" t="s">
        <v>210</v>
      </c>
      <c r="T169" s="310" t="s">
        <v>210</v>
      </c>
      <c r="U169" s="275" t="s">
        <v>210</v>
      </c>
      <c r="V169" s="275" t="s">
        <v>210</v>
      </c>
    </row>
    <row r="170" spans="1:22" s="63" customFormat="1" ht="18" customHeight="1" x14ac:dyDescent="0.25">
      <c r="A170" s="135">
        <v>6</v>
      </c>
      <c r="B170" s="160" t="s">
        <v>64</v>
      </c>
      <c r="C170" s="135"/>
      <c r="D170" s="135"/>
      <c r="E170" s="74"/>
      <c r="F170" s="51"/>
      <c r="G170" s="309" t="s">
        <v>210</v>
      </c>
      <c r="H170" s="309" t="s">
        <v>210</v>
      </c>
      <c r="I170" s="309" t="s">
        <v>210</v>
      </c>
      <c r="J170" s="309" t="s">
        <v>210</v>
      </c>
      <c r="K170" s="309" t="s">
        <v>210</v>
      </c>
      <c r="L170" s="284" t="s">
        <v>210</v>
      </c>
      <c r="M170" s="310" t="s">
        <v>210</v>
      </c>
      <c r="N170" s="310" t="s">
        <v>210</v>
      </c>
      <c r="O170" s="310" t="s">
        <v>210</v>
      </c>
      <c r="P170" s="309" t="s">
        <v>210</v>
      </c>
      <c r="Q170" s="309" t="s">
        <v>210</v>
      </c>
      <c r="R170" s="284" t="s">
        <v>210</v>
      </c>
      <c r="S170" s="310" t="s">
        <v>210</v>
      </c>
      <c r="T170" s="310" t="s">
        <v>210</v>
      </c>
      <c r="U170" s="275" t="s">
        <v>210</v>
      </c>
      <c r="V170" s="275" t="s">
        <v>210</v>
      </c>
    </row>
    <row r="171" spans="1:22" s="63" customFormat="1" ht="18" customHeight="1" x14ac:dyDescent="0.25">
      <c r="A171" s="135">
        <v>7</v>
      </c>
      <c r="B171" s="160" t="s">
        <v>71</v>
      </c>
      <c r="C171" s="135"/>
      <c r="D171" s="135"/>
      <c r="E171" s="74"/>
      <c r="F171" s="51"/>
      <c r="G171" s="309" t="s">
        <v>210</v>
      </c>
      <c r="H171" s="309" t="s">
        <v>210</v>
      </c>
      <c r="I171" s="309" t="s">
        <v>210</v>
      </c>
      <c r="J171" s="309" t="s">
        <v>210</v>
      </c>
      <c r="K171" s="309" t="s">
        <v>210</v>
      </c>
      <c r="L171" s="284" t="s">
        <v>210</v>
      </c>
      <c r="M171" s="310" t="s">
        <v>210</v>
      </c>
      <c r="N171" s="310" t="s">
        <v>210</v>
      </c>
      <c r="O171" s="310" t="s">
        <v>210</v>
      </c>
      <c r="P171" s="309" t="s">
        <v>210</v>
      </c>
      <c r="Q171" s="309" t="s">
        <v>210</v>
      </c>
      <c r="R171" s="284" t="s">
        <v>210</v>
      </c>
      <c r="S171" s="310" t="s">
        <v>210</v>
      </c>
      <c r="T171" s="310" t="s">
        <v>210</v>
      </c>
      <c r="U171" s="275" t="s">
        <v>210</v>
      </c>
      <c r="V171" s="275" t="s">
        <v>210</v>
      </c>
    </row>
    <row r="172" spans="1:22" s="63" customFormat="1" ht="18" customHeight="1" x14ac:dyDescent="0.25">
      <c r="A172" s="135">
        <v>8</v>
      </c>
      <c r="B172" s="160" t="s">
        <v>77</v>
      </c>
      <c r="C172" s="135"/>
      <c r="D172" s="135"/>
      <c r="E172" s="74"/>
      <c r="F172" s="51"/>
      <c r="G172" s="309" t="s">
        <v>210</v>
      </c>
      <c r="H172" s="309" t="s">
        <v>210</v>
      </c>
      <c r="I172" s="309" t="s">
        <v>210</v>
      </c>
      <c r="J172" s="309" t="s">
        <v>210</v>
      </c>
      <c r="K172" s="309" t="s">
        <v>210</v>
      </c>
      <c r="L172" s="284" t="s">
        <v>210</v>
      </c>
      <c r="M172" s="310" t="s">
        <v>210</v>
      </c>
      <c r="N172" s="310" t="s">
        <v>210</v>
      </c>
      <c r="O172" s="310" t="s">
        <v>210</v>
      </c>
      <c r="P172" s="309" t="s">
        <v>210</v>
      </c>
      <c r="Q172" s="309" t="s">
        <v>210</v>
      </c>
      <c r="R172" s="284" t="s">
        <v>210</v>
      </c>
      <c r="S172" s="310" t="s">
        <v>210</v>
      </c>
      <c r="T172" s="310" t="s">
        <v>210</v>
      </c>
      <c r="U172" s="275" t="s">
        <v>210</v>
      </c>
      <c r="V172" s="275" t="s">
        <v>210</v>
      </c>
    </row>
    <row r="173" spans="1:22" s="63" customFormat="1" ht="18" customHeight="1" x14ac:dyDescent="0.25">
      <c r="A173" s="135">
        <v>9</v>
      </c>
      <c r="B173" s="160" t="s">
        <v>78</v>
      </c>
      <c r="C173" s="135"/>
      <c r="D173" s="135"/>
      <c r="E173" s="74"/>
      <c r="F173" s="51"/>
      <c r="G173" s="309" t="s">
        <v>210</v>
      </c>
      <c r="H173" s="309" t="s">
        <v>210</v>
      </c>
      <c r="I173" s="309" t="s">
        <v>210</v>
      </c>
      <c r="J173" s="309" t="s">
        <v>210</v>
      </c>
      <c r="K173" s="309" t="s">
        <v>210</v>
      </c>
      <c r="L173" s="284" t="s">
        <v>210</v>
      </c>
      <c r="M173" s="310" t="s">
        <v>210</v>
      </c>
      <c r="N173" s="310" t="s">
        <v>210</v>
      </c>
      <c r="O173" s="310" t="s">
        <v>210</v>
      </c>
      <c r="P173" s="309" t="s">
        <v>210</v>
      </c>
      <c r="Q173" s="309" t="s">
        <v>210</v>
      </c>
      <c r="R173" s="284" t="s">
        <v>210</v>
      </c>
      <c r="S173" s="310" t="s">
        <v>210</v>
      </c>
      <c r="T173" s="310" t="s">
        <v>210</v>
      </c>
      <c r="U173" s="275" t="s">
        <v>210</v>
      </c>
      <c r="V173" s="275" t="s">
        <v>210</v>
      </c>
    </row>
    <row r="174" spans="1:22" s="63" customFormat="1" ht="18" customHeight="1" x14ac:dyDescent="0.25">
      <c r="A174" s="135">
        <v>10</v>
      </c>
      <c r="B174" s="160" t="s">
        <v>60</v>
      </c>
      <c r="C174" s="135"/>
      <c r="D174" s="135"/>
      <c r="E174" s="74"/>
      <c r="F174" s="51"/>
      <c r="G174" s="309" t="s">
        <v>210</v>
      </c>
      <c r="H174" s="309" t="s">
        <v>210</v>
      </c>
      <c r="I174" s="309" t="s">
        <v>210</v>
      </c>
      <c r="J174" s="309" t="s">
        <v>210</v>
      </c>
      <c r="K174" s="309" t="s">
        <v>210</v>
      </c>
      <c r="L174" s="284" t="s">
        <v>210</v>
      </c>
      <c r="M174" s="310" t="s">
        <v>210</v>
      </c>
      <c r="N174" s="310" t="s">
        <v>210</v>
      </c>
      <c r="O174" s="310" t="s">
        <v>210</v>
      </c>
      <c r="P174" s="309" t="s">
        <v>210</v>
      </c>
      <c r="Q174" s="309" t="s">
        <v>210</v>
      </c>
      <c r="R174" s="284" t="s">
        <v>210</v>
      </c>
      <c r="S174" s="310" t="s">
        <v>210</v>
      </c>
      <c r="T174" s="310" t="s">
        <v>210</v>
      </c>
      <c r="U174" s="275" t="s">
        <v>210</v>
      </c>
      <c r="V174" s="275" t="s">
        <v>210</v>
      </c>
    </row>
    <row r="175" spans="1:22" s="63" customFormat="1" ht="18" customHeight="1" x14ac:dyDescent="0.25">
      <c r="A175" s="135">
        <v>11</v>
      </c>
      <c r="B175" s="160" t="s">
        <v>79</v>
      </c>
      <c r="C175" s="135"/>
      <c r="D175" s="135"/>
      <c r="E175" s="74"/>
      <c r="F175" s="51"/>
      <c r="G175" s="309" t="s">
        <v>210</v>
      </c>
      <c r="H175" s="309" t="s">
        <v>210</v>
      </c>
      <c r="I175" s="309" t="s">
        <v>210</v>
      </c>
      <c r="J175" s="309" t="s">
        <v>210</v>
      </c>
      <c r="K175" s="309" t="s">
        <v>210</v>
      </c>
      <c r="L175" s="284" t="s">
        <v>210</v>
      </c>
      <c r="M175" s="310" t="s">
        <v>210</v>
      </c>
      <c r="N175" s="310" t="s">
        <v>210</v>
      </c>
      <c r="O175" s="310" t="s">
        <v>210</v>
      </c>
      <c r="P175" s="309" t="s">
        <v>210</v>
      </c>
      <c r="Q175" s="309" t="s">
        <v>210</v>
      </c>
      <c r="R175" s="284" t="s">
        <v>210</v>
      </c>
      <c r="S175" s="310" t="s">
        <v>210</v>
      </c>
      <c r="T175" s="310" t="s">
        <v>210</v>
      </c>
      <c r="U175" s="275" t="s">
        <v>210</v>
      </c>
      <c r="V175" s="275" t="s">
        <v>210</v>
      </c>
    </row>
    <row r="176" spans="1:22" s="63" customFormat="1" ht="18" customHeight="1" x14ac:dyDescent="0.25">
      <c r="A176" s="135">
        <v>12</v>
      </c>
      <c r="B176" s="160" t="s">
        <v>74</v>
      </c>
      <c r="C176" s="135"/>
      <c r="D176" s="135"/>
      <c r="E176" s="74"/>
      <c r="F176" s="51"/>
      <c r="G176" s="309" t="s">
        <v>210</v>
      </c>
      <c r="H176" s="309" t="s">
        <v>210</v>
      </c>
      <c r="I176" s="309" t="s">
        <v>210</v>
      </c>
      <c r="J176" s="309" t="s">
        <v>210</v>
      </c>
      <c r="K176" s="309" t="s">
        <v>210</v>
      </c>
      <c r="L176" s="284" t="s">
        <v>210</v>
      </c>
      <c r="M176" s="310" t="s">
        <v>210</v>
      </c>
      <c r="N176" s="310" t="s">
        <v>210</v>
      </c>
      <c r="O176" s="310" t="s">
        <v>210</v>
      </c>
      <c r="P176" s="309" t="s">
        <v>210</v>
      </c>
      <c r="Q176" s="309" t="s">
        <v>210</v>
      </c>
      <c r="R176" s="284" t="s">
        <v>210</v>
      </c>
      <c r="S176" s="310" t="s">
        <v>210</v>
      </c>
      <c r="T176" s="310" t="s">
        <v>210</v>
      </c>
      <c r="U176" s="275" t="s">
        <v>210</v>
      </c>
      <c r="V176" s="275" t="s">
        <v>210</v>
      </c>
    </row>
    <row r="177" spans="1:22" s="63" customFormat="1" ht="18" customHeight="1" x14ac:dyDescent="0.25">
      <c r="A177" s="135">
        <v>13</v>
      </c>
      <c r="B177" s="160" t="s">
        <v>70</v>
      </c>
      <c r="C177" s="247"/>
      <c r="D177" s="247"/>
      <c r="E177" s="74"/>
      <c r="F177" s="51"/>
      <c r="G177" s="309" t="s">
        <v>210</v>
      </c>
      <c r="H177" s="309" t="s">
        <v>210</v>
      </c>
      <c r="I177" s="309" t="s">
        <v>210</v>
      </c>
      <c r="J177" s="309" t="s">
        <v>210</v>
      </c>
      <c r="K177" s="309" t="s">
        <v>210</v>
      </c>
      <c r="L177" s="284" t="s">
        <v>210</v>
      </c>
      <c r="M177" s="310" t="s">
        <v>210</v>
      </c>
      <c r="N177" s="310" t="s">
        <v>210</v>
      </c>
      <c r="O177" s="310" t="s">
        <v>210</v>
      </c>
      <c r="P177" s="309" t="s">
        <v>210</v>
      </c>
      <c r="Q177" s="309" t="s">
        <v>210</v>
      </c>
      <c r="R177" s="284" t="s">
        <v>210</v>
      </c>
      <c r="S177" s="310" t="s">
        <v>210</v>
      </c>
      <c r="T177" s="310" t="s">
        <v>210</v>
      </c>
      <c r="U177" s="275" t="s">
        <v>210</v>
      </c>
      <c r="V177" s="275" t="s">
        <v>210</v>
      </c>
    </row>
    <row r="178" spans="1:22" s="63" customFormat="1" ht="18" customHeight="1" x14ac:dyDescent="0.25">
      <c r="A178" s="135">
        <v>14</v>
      </c>
      <c r="B178" s="160" t="s">
        <v>80</v>
      </c>
      <c r="C178" s="135"/>
      <c r="D178" s="135"/>
      <c r="E178" s="74"/>
      <c r="F178" s="51"/>
      <c r="G178" s="309" t="s">
        <v>210</v>
      </c>
      <c r="H178" s="309" t="s">
        <v>210</v>
      </c>
      <c r="I178" s="309" t="s">
        <v>210</v>
      </c>
      <c r="J178" s="309" t="s">
        <v>210</v>
      </c>
      <c r="K178" s="309" t="s">
        <v>210</v>
      </c>
      <c r="L178" s="284" t="s">
        <v>210</v>
      </c>
      <c r="M178" s="310" t="s">
        <v>210</v>
      </c>
      <c r="N178" s="310" t="s">
        <v>210</v>
      </c>
      <c r="O178" s="310" t="s">
        <v>210</v>
      </c>
      <c r="P178" s="309" t="s">
        <v>210</v>
      </c>
      <c r="Q178" s="309" t="s">
        <v>210</v>
      </c>
      <c r="R178" s="284" t="s">
        <v>210</v>
      </c>
      <c r="S178" s="310" t="s">
        <v>210</v>
      </c>
      <c r="T178" s="310" t="s">
        <v>210</v>
      </c>
      <c r="U178" s="275" t="s">
        <v>210</v>
      </c>
      <c r="V178" s="275" t="s">
        <v>210</v>
      </c>
    </row>
    <row r="179" spans="1:22" s="63" customFormat="1" ht="18" customHeight="1" x14ac:dyDescent="0.25">
      <c r="A179" s="135">
        <v>15</v>
      </c>
      <c r="B179" s="160" t="s">
        <v>66</v>
      </c>
      <c r="C179" s="135"/>
      <c r="D179" s="135"/>
      <c r="E179" s="74"/>
      <c r="F179" s="51"/>
      <c r="G179" s="309" t="s">
        <v>210</v>
      </c>
      <c r="H179" s="309" t="s">
        <v>210</v>
      </c>
      <c r="I179" s="309" t="s">
        <v>210</v>
      </c>
      <c r="J179" s="309" t="s">
        <v>210</v>
      </c>
      <c r="K179" s="309" t="s">
        <v>210</v>
      </c>
      <c r="L179" s="284" t="s">
        <v>210</v>
      </c>
      <c r="M179" s="310" t="s">
        <v>210</v>
      </c>
      <c r="N179" s="310" t="s">
        <v>210</v>
      </c>
      <c r="O179" s="310" t="s">
        <v>210</v>
      </c>
      <c r="P179" s="309" t="s">
        <v>210</v>
      </c>
      <c r="Q179" s="309" t="s">
        <v>210</v>
      </c>
      <c r="R179" s="284" t="s">
        <v>210</v>
      </c>
      <c r="S179" s="310" t="s">
        <v>210</v>
      </c>
      <c r="T179" s="310" t="s">
        <v>210</v>
      </c>
      <c r="U179" s="275" t="s">
        <v>210</v>
      </c>
      <c r="V179" s="275" t="s">
        <v>210</v>
      </c>
    </row>
    <row r="180" spans="1:22" s="63" customFormat="1" ht="18" customHeight="1" x14ac:dyDescent="0.25">
      <c r="A180" s="135">
        <v>16</v>
      </c>
      <c r="B180" s="160" t="s">
        <v>67</v>
      </c>
      <c r="C180" s="135"/>
      <c r="D180" s="135"/>
      <c r="E180" s="74"/>
      <c r="F180" s="51"/>
      <c r="G180" s="309" t="s">
        <v>210</v>
      </c>
      <c r="H180" s="309" t="s">
        <v>210</v>
      </c>
      <c r="I180" s="309" t="s">
        <v>210</v>
      </c>
      <c r="J180" s="309" t="s">
        <v>210</v>
      </c>
      <c r="K180" s="309" t="s">
        <v>210</v>
      </c>
      <c r="L180" s="284" t="s">
        <v>210</v>
      </c>
      <c r="M180" s="310" t="s">
        <v>210</v>
      </c>
      <c r="N180" s="310" t="s">
        <v>210</v>
      </c>
      <c r="O180" s="310" t="s">
        <v>210</v>
      </c>
      <c r="P180" s="309" t="s">
        <v>210</v>
      </c>
      <c r="Q180" s="309" t="s">
        <v>210</v>
      </c>
      <c r="R180" s="284" t="s">
        <v>210</v>
      </c>
      <c r="S180" s="310" t="s">
        <v>210</v>
      </c>
      <c r="T180" s="310" t="s">
        <v>210</v>
      </c>
      <c r="U180" s="275" t="s">
        <v>210</v>
      </c>
      <c r="V180" s="275" t="s">
        <v>210</v>
      </c>
    </row>
    <row r="181" spans="1:22" s="63" customFormat="1" ht="18" customHeight="1" x14ac:dyDescent="0.25">
      <c r="A181" s="135">
        <v>17</v>
      </c>
      <c r="B181" s="160" t="s">
        <v>81</v>
      </c>
      <c r="C181" s="135"/>
      <c r="D181" s="135"/>
      <c r="E181" s="74"/>
      <c r="F181" s="51"/>
      <c r="G181" s="309" t="s">
        <v>210</v>
      </c>
      <c r="H181" s="309" t="s">
        <v>210</v>
      </c>
      <c r="I181" s="309" t="s">
        <v>210</v>
      </c>
      <c r="J181" s="309" t="s">
        <v>210</v>
      </c>
      <c r="K181" s="309" t="s">
        <v>210</v>
      </c>
      <c r="L181" s="284" t="s">
        <v>210</v>
      </c>
      <c r="M181" s="310" t="s">
        <v>210</v>
      </c>
      <c r="N181" s="310" t="s">
        <v>210</v>
      </c>
      <c r="O181" s="310" t="s">
        <v>210</v>
      </c>
      <c r="P181" s="309" t="s">
        <v>210</v>
      </c>
      <c r="Q181" s="309" t="s">
        <v>210</v>
      </c>
      <c r="R181" s="284" t="s">
        <v>210</v>
      </c>
      <c r="S181" s="310" t="s">
        <v>210</v>
      </c>
      <c r="T181" s="310" t="s">
        <v>210</v>
      </c>
      <c r="U181" s="275" t="s">
        <v>210</v>
      </c>
      <c r="V181" s="275" t="s">
        <v>210</v>
      </c>
    </row>
    <row r="182" spans="1:22" s="63" customFormat="1" ht="18" customHeight="1" x14ac:dyDescent="0.25">
      <c r="A182" s="135">
        <v>18</v>
      </c>
      <c r="B182" s="160" t="s">
        <v>82</v>
      </c>
      <c r="C182" s="135"/>
      <c r="D182" s="135"/>
      <c r="E182" s="74"/>
      <c r="F182" s="51"/>
      <c r="G182" s="309" t="s">
        <v>210</v>
      </c>
      <c r="H182" s="309" t="s">
        <v>210</v>
      </c>
      <c r="I182" s="309" t="s">
        <v>210</v>
      </c>
      <c r="J182" s="309" t="s">
        <v>210</v>
      </c>
      <c r="K182" s="309" t="s">
        <v>210</v>
      </c>
      <c r="L182" s="284" t="s">
        <v>210</v>
      </c>
      <c r="M182" s="310" t="s">
        <v>210</v>
      </c>
      <c r="N182" s="310" t="s">
        <v>210</v>
      </c>
      <c r="O182" s="310" t="s">
        <v>210</v>
      </c>
      <c r="P182" s="309" t="s">
        <v>210</v>
      </c>
      <c r="Q182" s="309" t="s">
        <v>210</v>
      </c>
      <c r="R182" s="284" t="s">
        <v>210</v>
      </c>
      <c r="S182" s="310" t="s">
        <v>210</v>
      </c>
      <c r="T182" s="310" t="s">
        <v>210</v>
      </c>
      <c r="U182" s="275" t="s">
        <v>210</v>
      </c>
      <c r="V182" s="275" t="s">
        <v>210</v>
      </c>
    </row>
    <row r="183" spans="1:22" s="63" customFormat="1" ht="18" customHeight="1" x14ac:dyDescent="0.25">
      <c r="B183" s="135"/>
      <c r="D183" s="135"/>
      <c r="E183" s="73">
        <f>VLOOKUP(Control!$B$19,Q4_Adults,Data!E161,FALSE)</f>
        <v>0</v>
      </c>
      <c r="F183" s="73">
        <f>VLOOKUP(Control!$B$19,Q4_Adults,Data!F161,FALSE)</f>
        <v>0</v>
      </c>
      <c r="G183" s="73" t="str">
        <f>VLOOKUP(Control!$B$19,Q4_Adults,Data!G161,FALSE)</f>
        <v>No data</v>
      </c>
      <c r="H183" s="73" t="str">
        <f>VLOOKUP(Control!$B$19,Q4_Adults,Data!H161,FALSE)</f>
        <v>No data</v>
      </c>
      <c r="I183" s="73" t="str">
        <f>VLOOKUP(Control!$B$19,Q4_Adults,Data!I161,FALSE)</f>
        <v>No data</v>
      </c>
      <c r="J183" s="73" t="str">
        <f>VLOOKUP(Control!$B$19,Q4_Adults,Data!J161,FALSE)</f>
        <v>No data</v>
      </c>
      <c r="K183" s="73" t="str">
        <f>VLOOKUP(Control!$B$19,Q4_Adults,Data!K161,FALSE)</f>
        <v>No data</v>
      </c>
      <c r="L183" s="73" t="str">
        <f>VLOOKUP(Control!$B$19,Q4_Adults,Data!L161,FALSE)</f>
        <v>No data</v>
      </c>
      <c r="M183" s="73" t="str">
        <f>VLOOKUP(Control!$B$19,Q4_Adults,Data!M161,FALSE)</f>
        <v>No data</v>
      </c>
      <c r="N183" s="73" t="str">
        <f>VLOOKUP(Control!$B$19,Q4_Adults,Data!N161,FALSE)</f>
        <v>No data</v>
      </c>
      <c r="O183" s="73" t="str">
        <f>VLOOKUP(Control!$B$19,Q4_Adults,Data!O161,FALSE)</f>
        <v>No data</v>
      </c>
      <c r="P183" s="73" t="str">
        <f>VLOOKUP(Control!$B$19,Q4_Adults,Data!P161,FALSE)</f>
        <v>No data</v>
      </c>
      <c r="Q183" s="73" t="str">
        <f>VLOOKUP(Control!$B$19,Q4_Adults,Data!Q161,FALSE)</f>
        <v>No data</v>
      </c>
      <c r="R183" s="73" t="str">
        <f>VLOOKUP(Control!$B$19,Q4_Adults,Data!R161,FALSE)</f>
        <v>No data</v>
      </c>
      <c r="S183" s="73" t="str">
        <f>VLOOKUP(Control!$B$19,Q4_Adults,Data!S161,FALSE)</f>
        <v>No data</v>
      </c>
      <c r="T183" s="73" t="str">
        <f>VLOOKUP(Control!$B$19,Q4_Adults,Data!T161,FALSE)</f>
        <v>No data</v>
      </c>
      <c r="U183" s="155" t="str">
        <f>VLOOKUP(Control!$B$19,Q4_Adults,Data!U161,FALSE)</f>
        <v>No data</v>
      </c>
      <c r="V183" s="155" t="str">
        <f>VLOOKUP(Control!$B$19,Q4_Adults,Data!V161,FALSE)</f>
        <v>No data</v>
      </c>
    </row>
    <row r="184" spans="1:22" s="65" customFormat="1" ht="18" customHeight="1" x14ac:dyDescent="0.25">
      <c r="B184" s="133"/>
      <c r="D184" s="133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</row>
    <row r="185" spans="1:22" s="49" customFormat="1" ht="21" x14ac:dyDescent="0.25">
      <c r="A185" s="77" t="s">
        <v>92</v>
      </c>
      <c r="B185" s="77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</row>
    <row r="186" spans="1:22" s="65" customFormat="1" ht="18" customHeight="1" x14ac:dyDescent="0.25">
      <c r="A186" s="2"/>
      <c r="B186" s="2">
        <v>2</v>
      </c>
      <c r="C186" s="2">
        <v>3</v>
      </c>
      <c r="D186" s="2">
        <v>4</v>
      </c>
      <c r="E186" s="2">
        <v>5</v>
      </c>
      <c r="F186" s="2">
        <v>6</v>
      </c>
      <c r="G186" s="2">
        <v>7</v>
      </c>
      <c r="H186" s="2">
        <v>8</v>
      </c>
      <c r="I186" s="2">
        <v>9</v>
      </c>
      <c r="J186" s="2">
        <v>10</v>
      </c>
      <c r="K186" s="2">
        <v>11</v>
      </c>
      <c r="L186" s="2">
        <v>12</v>
      </c>
      <c r="M186" s="2">
        <v>13</v>
      </c>
      <c r="N186" s="2">
        <v>14</v>
      </c>
      <c r="O186" s="2">
        <v>15</v>
      </c>
      <c r="P186" s="2">
        <v>16</v>
      </c>
      <c r="Q186" s="2">
        <v>17</v>
      </c>
      <c r="R186" s="2">
        <v>18</v>
      </c>
      <c r="S186" s="2">
        <v>19</v>
      </c>
      <c r="T186" s="2">
        <v>20</v>
      </c>
      <c r="U186" s="2">
        <v>21</v>
      </c>
      <c r="V186" s="2">
        <v>22</v>
      </c>
    </row>
    <row r="187" spans="1:22" s="63" customFormat="1" ht="67.5" customHeight="1" x14ac:dyDescent="0.25">
      <c r="A187" s="135"/>
      <c r="B187" s="135"/>
      <c r="C187" s="590" t="s">
        <v>143</v>
      </c>
      <c r="D187" s="590" t="s">
        <v>144</v>
      </c>
      <c r="E187" s="590" t="s">
        <v>0</v>
      </c>
      <c r="F187" s="590" t="s">
        <v>145</v>
      </c>
      <c r="G187" s="590" t="s">
        <v>49</v>
      </c>
      <c r="H187" s="590"/>
      <c r="I187" s="590" t="s">
        <v>50</v>
      </c>
      <c r="J187" s="590"/>
      <c r="K187" s="590"/>
      <c r="L187" s="590"/>
      <c r="M187" s="590"/>
      <c r="N187" s="590"/>
      <c r="O187" s="590"/>
      <c r="P187" s="590"/>
      <c r="Q187" s="590"/>
      <c r="R187" s="590"/>
      <c r="S187" s="590"/>
      <c r="T187" s="590"/>
      <c r="U187" s="590" t="s">
        <v>48</v>
      </c>
      <c r="V187" s="590"/>
    </row>
    <row r="188" spans="1:22" s="63" customFormat="1" ht="18" customHeight="1" x14ac:dyDescent="0.25">
      <c r="A188" s="135"/>
      <c r="B188" s="135"/>
      <c r="C188" s="590"/>
      <c r="D188" s="590"/>
      <c r="E188" s="590"/>
      <c r="F188" s="590"/>
      <c r="G188" s="590" t="s">
        <v>2</v>
      </c>
      <c r="H188" s="590" t="s">
        <v>3</v>
      </c>
      <c r="I188" s="590" t="s">
        <v>2</v>
      </c>
      <c r="J188" s="590"/>
      <c r="K188" s="590"/>
      <c r="L188" s="590"/>
      <c r="M188" s="590"/>
      <c r="N188" s="590"/>
      <c r="O188" s="590" t="s">
        <v>47</v>
      </c>
      <c r="P188" s="590"/>
      <c r="Q188" s="590"/>
      <c r="R188" s="590"/>
      <c r="S188" s="590"/>
      <c r="T188" s="590"/>
      <c r="U188" s="590" t="s">
        <v>2</v>
      </c>
      <c r="V188" s="590" t="s">
        <v>47</v>
      </c>
    </row>
    <row r="189" spans="1:22" s="63" customFormat="1" ht="18" customHeight="1" x14ac:dyDescent="0.25">
      <c r="A189" s="135"/>
      <c r="B189" s="135"/>
      <c r="C189" s="590"/>
      <c r="D189" s="590"/>
      <c r="E189" s="590"/>
      <c r="F189" s="590"/>
      <c r="G189" s="590"/>
      <c r="H189" s="590"/>
      <c r="I189" s="135" t="s">
        <v>146</v>
      </c>
      <c r="J189" s="135" t="s">
        <v>43</v>
      </c>
      <c r="K189" s="135" t="s">
        <v>44</v>
      </c>
      <c r="L189" s="50" t="s">
        <v>45</v>
      </c>
      <c r="M189" s="135" t="s">
        <v>197</v>
      </c>
      <c r="N189" s="135" t="s">
        <v>148</v>
      </c>
      <c r="O189" s="135" t="s">
        <v>146</v>
      </c>
      <c r="P189" s="135" t="s">
        <v>43</v>
      </c>
      <c r="Q189" s="135" t="s">
        <v>44</v>
      </c>
      <c r="R189" s="50" t="s">
        <v>45</v>
      </c>
      <c r="S189" s="135" t="s">
        <v>147</v>
      </c>
      <c r="T189" s="135" t="s">
        <v>149</v>
      </c>
      <c r="U189" s="590"/>
      <c r="V189" s="590"/>
    </row>
    <row r="190" spans="1:22" s="63" customFormat="1" ht="18" customHeight="1" x14ac:dyDescent="0.25">
      <c r="A190" s="135">
        <v>1</v>
      </c>
      <c r="B190" s="160" t="s">
        <v>83</v>
      </c>
      <c r="C190" s="135"/>
      <c r="D190" s="135"/>
      <c r="E190" s="74"/>
      <c r="F190" s="51"/>
      <c r="G190" s="309" t="s">
        <v>210</v>
      </c>
      <c r="H190" s="309" t="s">
        <v>210</v>
      </c>
      <c r="I190" s="309" t="s">
        <v>210</v>
      </c>
      <c r="J190" s="309" t="s">
        <v>210</v>
      </c>
      <c r="K190" s="309" t="s">
        <v>210</v>
      </c>
      <c r="L190" s="284" t="s">
        <v>210</v>
      </c>
      <c r="M190" s="310" t="s">
        <v>210</v>
      </c>
      <c r="N190" s="310" t="s">
        <v>210</v>
      </c>
      <c r="O190" s="310" t="s">
        <v>210</v>
      </c>
      <c r="P190" s="309" t="s">
        <v>210</v>
      </c>
      <c r="Q190" s="309" t="s">
        <v>210</v>
      </c>
      <c r="R190" s="284" t="s">
        <v>210</v>
      </c>
      <c r="S190" s="310" t="s">
        <v>210</v>
      </c>
      <c r="T190" s="310" t="s">
        <v>210</v>
      </c>
      <c r="U190" s="275" t="s">
        <v>210</v>
      </c>
      <c r="V190" s="275" t="s">
        <v>210</v>
      </c>
    </row>
    <row r="191" spans="1:22" s="63" customFormat="1" ht="18" customHeight="1" x14ac:dyDescent="0.25">
      <c r="A191" s="135">
        <v>2</v>
      </c>
      <c r="B191" s="160" t="s">
        <v>73</v>
      </c>
      <c r="C191" s="135"/>
      <c r="D191" s="135"/>
      <c r="E191" s="74"/>
      <c r="F191" s="51"/>
      <c r="G191" s="309" t="s">
        <v>210</v>
      </c>
      <c r="H191" s="309" t="s">
        <v>210</v>
      </c>
      <c r="I191" s="309" t="s">
        <v>210</v>
      </c>
      <c r="J191" s="309" t="s">
        <v>210</v>
      </c>
      <c r="K191" s="309" t="s">
        <v>210</v>
      </c>
      <c r="L191" s="284" t="s">
        <v>210</v>
      </c>
      <c r="M191" s="310" t="s">
        <v>210</v>
      </c>
      <c r="N191" s="310" t="s">
        <v>210</v>
      </c>
      <c r="O191" s="310" t="s">
        <v>210</v>
      </c>
      <c r="P191" s="309" t="s">
        <v>210</v>
      </c>
      <c r="Q191" s="309" t="s">
        <v>210</v>
      </c>
      <c r="R191" s="284" t="s">
        <v>210</v>
      </c>
      <c r="S191" s="310" t="s">
        <v>210</v>
      </c>
      <c r="T191" s="310" t="s">
        <v>210</v>
      </c>
      <c r="U191" s="275" t="s">
        <v>210</v>
      </c>
      <c r="V191" s="275" t="s">
        <v>210</v>
      </c>
    </row>
    <row r="192" spans="1:22" s="63" customFormat="1" ht="18" customHeight="1" x14ac:dyDescent="0.25">
      <c r="A192" s="135">
        <v>3</v>
      </c>
      <c r="B192" s="160" t="s">
        <v>84</v>
      </c>
      <c r="C192" s="135"/>
      <c r="D192" s="135"/>
      <c r="E192" s="74"/>
      <c r="F192" s="51"/>
      <c r="G192" s="309" t="s">
        <v>210</v>
      </c>
      <c r="H192" s="309" t="s">
        <v>210</v>
      </c>
      <c r="I192" s="309" t="s">
        <v>210</v>
      </c>
      <c r="J192" s="309" t="s">
        <v>210</v>
      </c>
      <c r="K192" s="309" t="s">
        <v>210</v>
      </c>
      <c r="L192" s="284" t="s">
        <v>210</v>
      </c>
      <c r="M192" s="310" t="s">
        <v>210</v>
      </c>
      <c r="N192" s="310" t="s">
        <v>210</v>
      </c>
      <c r="O192" s="310" t="s">
        <v>210</v>
      </c>
      <c r="P192" s="309" t="s">
        <v>210</v>
      </c>
      <c r="Q192" s="309" t="s">
        <v>210</v>
      </c>
      <c r="R192" s="284" t="s">
        <v>210</v>
      </c>
      <c r="S192" s="310" t="s">
        <v>210</v>
      </c>
      <c r="T192" s="310" t="s">
        <v>210</v>
      </c>
      <c r="U192" s="275" t="s">
        <v>210</v>
      </c>
      <c r="V192" s="275" t="s">
        <v>210</v>
      </c>
    </row>
    <row r="193" spans="1:22" s="63" customFormat="1" ht="18" customHeight="1" x14ac:dyDescent="0.25">
      <c r="A193" s="135">
        <v>4</v>
      </c>
      <c r="B193" s="160" t="s">
        <v>85</v>
      </c>
      <c r="C193" s="135"/>
      <c r="D193" s="135"/>
      <c r="E193" s="74"/>
      <c r="F193" s="51"/>
      <c r="G193" s="309" t="s">
        <v>210</v>
      </c>
      <c r="H193" s="309" t="s">
        <v>210</v>
      </c>
      <c r="I193" s="309" t="s">
        <v>210</v>
      </c>
      <c r="J193" s="309" t="s">
        <v>210</v>
      </c>
      <c r="K193" s="309" t="s">
        <v>210</v>
      </c>
      <c r="L193" s="284" t="s">
        <v>210</v>
      </c>
      <c r="M193" s="310" t="s">
        <v>210</v>
      </c>
      <c r="N193" s="310" t="s">
        <v>210</v>
      </c>
      <c r="O193" s="310" t="s">
        <v>210</v>
      </c>
      <c r="P193" s="309" t="s">
        <v>210</v>
      </c>
      <c r="Q193" s="309" t="s">
        <v>210</v>
      </c>
      <c r="R193" s="284" t="s">
        <v>210</v>
      </c>
      <c r="S193" s="310" t="s">
        <v>210</v>
      </c>
      <c r="T193" s="310" t="s">
        <v>210</v>
      </c>
      <c r="U193" s="275" t="s">
        <v>210</v>
      </c>
      <c r="V193" s="275" t="s">
        <v>210</v>
      </c>
    </row>
    <row r="194" spans="1:22" s="63" customFormat="1" ht="18" customHeight="1" x14ac:dyDescent="0.25">
      <c r="A194" s="135">
        <v>5</v>
      </c>
      <c r="B194" s="160" t="s">
        <v>86</v>
      </c>
      <c r="C194" s="135"/>
      <c r="D194" s="135"/>
      <c r="E194" s="74"/>
      <c r="F194" s="51"/>
      <c r="G194" s="309" t="s">
        <v>210</v>
      </c>
      <c r="H194" s="309" t="s">
        <v>210</v>
      </c>
      <c r="I194" s="309" t="s">
        <v>210</v>
      </c>
      <c r="J194" s="309" t="s">
        <v>210</v>
      </c>
      <c r="K194" s="309" t="s">
        <v>210</v>
      </c>
      <c r="L194" s="284" t="s">
        <v>210</v>
      </c>
      <c r="M194" s="310" t="s">
        <v>210</v>
      </c>
      <c r="N194" s="310" t="s">
        <v>210</v>
      </c>
      <c r="O194" s="310" t="s">
        <v>210</v>
      </c>
      <c r="P194" s="309" t="s">
        <v>210</v>
      </c>
      <c r="Q194" s="309" t="s">
        <v>210</v>
      </c>
      <c r="R194" s="284" t="s">
        <v>210</v>
      </c>
      <c r="S194" s="310" t="s">
        <v>210</v>
      </c>
      <c r="T194" s="310" t="s">
        <v>210</v>
      </c>
      <c r="U194" s="275" t="s">
        <v>210</v>
      </c>
      <c r="V194" s="275" t="s">
        <v>210</v>
      </c>
    </row>
    <row r="195" spans="1:22" s="63" customFormat="1" ht="18" customHeight="1" x14ac:dyDescent="0.25">
      <c r="A195" s="135">
        <v>6</v>
      </c>
      <c r="B195" s="160" t="s">
        <v>87</v>
      </c>
      <c r="C195" s="135"/>
      <c r="D195" s="135"/>
      <c r="E195" s="74"/>
      <c r="F195" s="51"/>
      <c r="G195" s="309" t="s">
        <v>210</v>
      </c>
      <c r="H195" s="309" t="s">
        <v>210</v>
      </c>
      <c r="I195" s="309" t="s">
        <v>210</v>
      </c>
      <c r="J195" s="309" t="s">
        <v>210</v>
      </c>
      <c r="K195" s="309" t="s">
        <v>210</v>
      </c>
      <c r="L195" s="284" t="s">
        <v>210</v>
      </c>
      <c r="M195" s="310" t="s">
        <v>210</v>
      </c>
      <c r="N195" s="310" t="s">
        <v>210</v>
      </c>
      <c r="O195" s="310" t="s">
        <v>210</v>
      </c>
      <c r="P195" s="309" t="s">
        <v>210</v>
      </c>
      <c r="Q195" s="309" t="s">
        <v>210</v>
      </c>
      <c r="R195" s="284" t="s">
        <v>210</v>
      </c>
      <c r="S195" s="310" t="s">
        <v>210</v>
      </c>
      <c r="T195" s="310" t="s">
        <v>210</v>
      </c>
      <c r="U195" s="275" t="s">
        <v>210</v>
      </c>
      <c r="V195" s="275" t="s">
        <v>210</v>
      </c>
    </row>
    <row r="196" spans="1:22" s="63" customFormat="1" ht="18" customHeight="1" x14ac:dyDescent="0.25">
      <c r="A196" s="135">
        <v>7</v>
      </c>
      <c r="B196" s="160" t="s">
        <v>88</v>
      </c>
      <c r="C196" s="135"/>
      <c r="D196" s="135"/>
      <c r="E196" s="74"/>
      <c r="F196" s="51"/>
      <c r="G196" s="309" t="s">
        <v>210</v>
      </c>
      <c r="H196" s="309" t="s">
        <v>210</v>
      </c>
      <c r="I196" s="309" t="s">
        <v>210</v>
      </c>
      <c r="J196" s="309" t="s">
        <v>210</v>
      </c>
      <c r="K196" s="309" t="s">
        <v>210</v>
      </c>
      <c r="L196" s="284" t="s">
        <v>210</v>
      </c>
      <c r="M196" s="310" t="s">
        <v>210</v>
      </c>
      <c r="N196" s="310" t="s">
        <v>210</v>
      </c>
      <c r="O196" s="310" t="s">
        <v>210</v>
      </c>
      <c r="P196" s="309" t="s">
        <v>210</v>
      </c>
      <c r="Q196" s="309" t="s">
        <v>210</v>
      </c>
      <c r="R196" s="284" t="s">
        <v>210</v>
      </c>
      <c r="S196" s="310" t="s">
        <v>210</v>
      </c>
      <c r="T196" s="310" t="s">
        <v>210</v>
      </c>
      <c r="U196" s="275" t="s">
        <v>210</v>
      </c>
      <c r="V196" s="275" t="s">
        <v>210</v>
      </c>
    </row>
    <row r="197" spans="1:22" ht="30" x14ac:dyDescent="0.25">
      <c r="A197" s="135">
        <v>8</v>
      </c>
      <c r="B197" s="160" t="s">
        <v>62</v>
      </c>
      <c r="C197" s="135"/>
      <c r="D197" s="135"/>
      <c r="E197" s="74"/>
      <c r="F197" s="51"/>
      <c r="G197" s="309" t="s">
        <v>210</v>
      </c>
      <c r="H197" s="309" t="s">
        <v>210</v>
      </c>
      <c r="I197" s="309" t="s">
        <v>210</v>
      </c>
      <c r="J197" s="309" t="s">
        <v>210</v>
      </c>
      <c r="K197" s="309" t="s">
        <v>210</v>
      </c>
      <c r="L197" s="284" t="s">
        <v>210</v>
      </c>
      <c r="M197" s="310" t="s">
        <v>210</v>
      </c>
      <c r="N197" s="310" t="s">
        <v>210</v>
      </c>
      <c r="O197" s="310" t="s">
        <v>210</v>
      </c>
      <c r="P197" s="309" t="s">
        <v>210</v>
      </c>
      <c r="Q197" s="309" t="s">
        <v>210</v>
      </c>
      <c r="R197" s="284" t="s">
        <v>210</v>
      </c>
      <c r="S197" s="310" t="s">
        <v>210</v>
      </c>
      <c r="T197" s="310" t="s">
        <v>210</v>
      </c>
      <c r="U197" s="275" t="s">
        <v>210</v>
      </c>
      <c r="V197" s="275" t="s">
        <v>210</v>
      </c>
    </row>
    <row r="198" spans="1:22" ht="30" x14ac:dyDescent="0.25">
      <c r="A198" s="135">
        <v>9</v>
      </c>
      <c r="B198" s="160" t="s">
        <v>77</v>
      </c>
      <c r="C198" s="135"/>
      <c r="D198" s="135"/>
      <c r="E198" s="74"/>
      <c r="F198" s="51"/>
      <c r="G198" s="309" t="s">
        <v>210</v>
      </c>
      <c r="H198" s="309" t="s">
        <v>210</v>
      </c>
      <c r="I198" s="309" t="s">
        <v>210</v>
      </c>
      <c r="J198" s="309" t="s">
        <v>210</v>
      </c>
      <c r="K198" s="309" t="s">
        <v>210</v>
      </c>
      <c r="L198" s="284" t="s">
        <v>210</v>
      </c>
      <c r="M198" s="310" t="s">
        <v>210</v>
      </c>
      <c r="N198" s="310" t="s">
        <v>210</v>
      </c>
      <c r="O198" s="310" t="s">
        <v>210</v>
      </c>
      <c r="P198" s="309" t="s">
        <v>210</v>
      </c>
      <c r="Q198" s="309" t="s">
        <v>210</v>
      </c>
      <c r="R198" s="284" t="s">
        <v>210</v>
      </c>
      <c r="S198" s="310" t="s">
        <v>210</v>
      </c>
      <c r="T198" s="310" t="s">
        <v>210</v>
      </c>
      <c r="U198" s="275" t="s">
        <v>210</v>
      </c>
      <c r="V198" s="275" t="s">
        <v>210</v>
      </c>
    </row>
    <row r="199" spans="1:22" ht="30" x14ac:dyDescent="0.25">
      <c r="A199" s="135">
        <v>10</v>
      </c>
      <c r="B199" s="160" t="s">
        <v>72</v>
      </c>
      <c r="C199" s="135"/>
      <c r="D199" s="135"/>
      <c r="E199" s="74"/>
      <c r="F199" s="51"/>
      <c r="G199" s="309" t="s">
        <v>210</v>
      </c>
      <c r="H199" s="309" t="s">
        <v>210</v>
      </c>
      <c r="I199" s="309" t="s">
        <v>210</v>
      </c>
      <c r="J199" s="309" t="s">
        <v>210</v>
      </c>
      <c r="K199" s="309" t="s">
        <v>210</v>
      </c>
      <c r="L199" s="284" t="s">
        <v>210</v>
      </c>
      <c r="M199" s="310" t="s">
        <v>210</v>
      </c>
      <c r="N199" s="310" t="s">
        <v>210</v>
      </c>
      <c r="O199" s="310" t="s">
        <v>210</v>
      </c>
      <c r="P199" s="309" t="s">
        <v>210</v>
      </c>
      <c r="Q199" s="309" t="s">
        <v>210</v>
      </c>
      <c r="R199" s="284" t="s">
        <v>210</v>
      </c>
      <c r="S199" s="310" t="s">
        <v>210</v>
      </c>
      <c r="T199" s="310" t="s">
        <v>210</v>
      </c>
      <c r="U199" s="275" t="s">
        <v>210</v>
      </c>
      <c r="V199" s="275" t="s">
        <v>210</v>
      </c>
    </row>
    <row r="200" spans="1:22" x14ac:dyDescent="0.25">
      <c r="A200" s="135">
        <v>11</v>
      </c>
      <c r="B200" s="160" t="s">
        <v>89</v>
      </c>
      <c r="C200" s="135"/>
      <c r="D200" s="135"/>
      <c r="E200" s="74"/>
      <c r="F200" s="51"/>
      <c r="G200" s="309" t="s">
        <v>210</v>
      </c>
      <c r="H200" s="309" t="s">
        <v>210</v>
      </c>
      <c r="I200" s="309" t="s">
        <v>210</v>
      </c>
      <c r="J200" s="309" t="s">
        <v>210</v>
      </c>
      <c r="K200" s="309" t="s">
        <v>210</v>
      </c>
      <c r="L200" s="284" t="s">
        <v>210</v>
      </c>
      <c r="M200" s="310" t="s">
        <v>210</v>
      </c>
      <c r="N200" s="310" t="s">
        <v>210</v>
      </c>
      <c r="O200" s="310" t="s">
        <v>210</v>
      </c>
      <c r="P200" s="309" t="s">
        <v>210</v>
      </c>
      <c r="Q200" s="309" t="s">
        <v>210</v>
      </c>
      <c r="R200" s="284" t="s">
        <v>210</v>
      </c>
      <c r="S200" s="310" t="s">
        <v>210</v>
      </c>
      <c r="T200" s="310" t="s">
        <v>210</v>
      </c>
      <c r="U200" s="275" t="s">
        <v>210</v>
      </c>
      <c r="V200" s="275" t="s">
        <v>210</v>
      </c>
    </row>
    <row r="201" spans="1:22" ht="30" x14ac:dyDescent="0.25">
      <c r="A201" s="135">
        <v>12</v>
      </c>
      <c r="B201" s="160" t="s">
        <v>79</v>
      </c>
      <c r="C201" s="135"/>
      <c r="D201" s="135"/>
      <c r="E201" s="74"/>
      <c r="F201" s="51"/>
      <c r="G201" s="309" t="s">
        <v>210</v>
      </c>
      <c r="H201" s="309" t="s">
        <v>210</v>
      </c>
      <c r="I201" s="309" t="s">
        <v>210</v>
      </c>
      <c r="J201" s="309" t="s">
        <v>210</v>
      </c>
      <c r="K201" s="309" t="s">
        <v>210</v>
      </c>
      <c r="L201" s="284" t="s">
        <v>210</v>
      </c>
      <c r="M201" s="310" t="s">
        <v>210</v>
      </c>
      <c r="N201" s="310" t="s">
        <v>210</v>
      </c>
      <c r="O201" s="310" t="s">
        <v>210</v>
      </c>
      <c r="P201" s="309" t="s">
        <v>210</v>
      </c>
      <c r="Q201" s="309" t="s">
        <v>210</v>
      </c>
      <c r="R201" s="284" t="s">
        <v>210</v>
      </c>
      <c r="S201" s="310" t="s">
        <v>210</v>
      </c>
      <c r="T201" s="310" t="s">
        <v>210</v>
      </c>
      <c r="U201" s="275" t="s">
        <v>210</v>
      </c>
      <c r="V201" s="275" t="s">
        <v>210</v>
      </c>
    </row>
    <row r="202" spans="1:22" ht="30" x14ac:dyDescent="0.25">
      <c r="A202" s="135">
        <v>13</v>
      </c>
      <c r="B202" s="160" t="s">
        <v>74</v>
      </c>
      <c r="C202" s="135"/>
      <c r="D202" s="135"/>
      <c r="E202" s="74"/>
      <c r="F202" s="51"/>
      <c r="G202" s="309" t="s">
        <v>210</v>
      </c>
      <c r="H202" s="309" t="s">
        <v>210</v>
      </c>
      <c r="I202" s="309" t="s">
        <v>210</v>
      </c>
      <c r="J202" s="309" t="s">
        <v>210</v>
      </c>
      <c r="K202" s="309" t="s">
        <v>210</v>
      </c>
      <c r="L202" s="284" t="s">
        <v>210</v>
      </c>
      <c r="M202" s="310" t="s">
        <v>210</v>
      </c>
      <c r="N202" s="310" t="s">
        <v>210</v>
      </c>
      <c r="O202" s="310" t="s">
        <v>210</v>
      </c>
      <c r="P202" s="309" t="s">
        <v>210</v>
      </c>
      <c r="Q202" s="309" t="s">
        <v>210</v>
      </c>
      <c r="R202" s="284" t="s">
        <v>210</v>
      </c>
      <c r="S202" s="310" t="s">
        <v>210</v>
      </c>
      <c r="T202" s="310" t="s">
        <v>210</v>
      </c>
      <c r="U202" s="275" t="s">
        <v>210</v>
      </c>
      <c r="V202" s="275" t="s">
        <v>210</v>
      </c>
    </row>
    <row r="203" spans="1:22" ht="30" x14ac:dyDescent="0.25">
      <c r="A203" s="135">
        <v>14</v>
      </c>
      <c r="B203" s="160" t="s">
        <v>70</v>
      </c>
      <c r="C203" s="135"/>
      <c r="D203" s="135"/>
      <c r="E203" s="74"/>
      <c r="F203" s="51"/>
      <c r="G203" s="309" t="s">
        <v>210</v>
      </c>
      <c r="H203" s="309" t="s">
        <v>210</v>
      </c>
      <c r="I203" s="309" t="s">
        <v>210</v>
      </c>
      <c r="J203" s="309" t="s">
        <v>210</v>
      </c>
      <c r="K203" s="309" t="s">
        <v>210</v>
      </c>
      <c r="L203" s="284" t="s">
        <v>210</v>
      </c>
      <c r="M203" s="310" t="s">
        <v>210</v>
      </c>
      <c r="N203" s="310" t="s">
        <v>210</v>
      </c>
      <c r="O203" s="310" t="s">
        <v>210</v>
      </c>
      <c r="P203" s="309" t="s">
        <v>210</v>
      </c>
      <c r="Q203" s="309" t="s">
        <v>210</v>
      </c>
      <c r="R203" s="284" t="s">
        <v>210</v>
      </c>
      <c r="S203" s="310" t="s">
        <v>210</v>
      </c>
      <c r="T203" s="310" t="s">
        <v>210</v>
      </c>
      <c r="U203" s="275" t="s">
        <v>210</v>
      </c>
      <c r="V203" s="275" t="s">
        <v>210</v>
      </c>
    </row>
    <row r="204" spans="1:22" ht="30" x14ac:dyDescent="0.25">
      <c r="A204" s="135">
        <v>15</v>
      </c>
      <c r="B204" s="160" t="s">
        <v>90</v>
      </c>
      <c r="C204" s="135"/>
      <c r="D204" s="135"/>
      <c r="E204" s="74"/>
      <c r="F204" s="51"/>
      <c r="G204" s="309" t="s">
        <v>210</v>
      </c>
      <c r="H204" s="309" t="s">
        <v>210</v>
      </c>
      <c r="I204" s="309" t="s">
        <v>210</v>
      </c>
      <c r="J204" s="309" t="s">
        <v>210</v>
      </c>
      <c r="K204" s="309" t="s">
        <v>210</v>
      </c>
      <c r="L204" s="284" t="s">
        <v>210</v>
      </c>
      <c r="M204" s="310" t="s">
        <v>210</v>
      </c>
      <c r="N204" s="310" t="s">
        <v>210</v>
      </c>
      <c r="O204" s="310" t="s">
        <v>210</v>
      </c>
      <c r="P204" s="309" t="s">
        <v>210</v>
      </c>
      <c r="Q204" s="309" t="s">
        <v>210</v>
      </c>
      <c r="R204" s="284" t="s">
        <v>210</v>
      </c>
      <c r="S204" s="310" t="s">
        <v>210</v>
      </c>
      <c r="T204" s="310" t="s">
        <v>210</v>
      </c>
      <c r="U204" s="275" t="s">
        <v>210</v>
      </c>
      <c r="V204" s="275" t="s">
        <v>210</v>
      </c>
    </row>
    <row r="205" spans="1:22" ht="30" x14ac:dyDescent="0.25">
      <c r="A205" s="135">
        <v>16</v>
      </c>
      <c r="B205" s="160" t="s">
        <v>66</v>
      </c>
      <c r="C205" s="135"/>
      <c r="D205" s="135"/>
      <c r="E205" s="74"/>
      <c r="F205" s="51"/>
      <c r="G205" s="309" t="s">
        <v>210</v>
      </c>
      <c r="H205" s="309" t="s">
        <v>210</v>
      </c>
      <c r="I205" s="309" t="s">
        <v>210</v>
      </c>
      <c r="J205" s="309" t="s">
        <v>210</v>
      </c>
      <c r="K205" s="309" t="s">
        <v>210</v>
      </c>
      <c r="L205" s="284" t="s">
        <v>210</v>
      </c>
      <c r="M205" s="310" t="s">
        <v>210</v>
      </c>
      <c r="N205" s="310" t="s">
        <v>210</v>
      </c>
      <c r="O205" s="310" t="s">
        <v>210</v>
      </c>
      <c r="P205" s="309" t="s">
        <v>210</v>
      </c>
      <c r="Q205" s="309" t="s">
        <v>210</v>
      </c>
      <c r="R205" s="284" t="s">
        <v>210</v>
      </c>
      <c r="S205" s="310" t="s">
        <v>210</v>
      </c>
      <c r="T205" s="310" t="s">
        <v>210</v>
      </c>
      <c r="U205" s="275" t="s">
        <v>210</v>
      </c>
      <c r="V205" s="275" t="s">
        <v>210</v>
      </c>
    </row>
    <row r="206" spans="1:22" ht="30" x14ac:dyDescent="0.25">
      <c r="A206" s="135">
        <v>17</v>
      </c>
      <c r="B206" s="160" t="s">
        <v>67</v>
      </c>
      <c r="G206" s="309" t="s">
        <v>210</v>
      </c>
      <c r="H206" s="309" t="s">
        <v>210</v>
      </c>
      <c r="I206" s="309" t="s">
        <v>210</v>
      </c>
      <c r="J206" s="309" t="s">
        <v>210</v>
      </c>
      <c r="K206" s="309" t="s">
        <v>210</v>
      </c>
      <c r="L206" s="284" t="s">
        <v>210</v>
      </c>
      <c r="M206" s="310" t="s">
        <v>210</v>
      </c>
      <c r="N206" s="310" t="s">
        <v>210</v>
      </c>
      <c r="O206" s="310" t="s">
        <v>210</v>
      </c>
      <c r="P206" s="309" t="s">
        <v>210</v>
      </c>
      <c r="Q206" s="309" t="s">
        <v>210</v>
      </c>
      <c r="R206" s="284" t="s">
        <v>210</v>
      </c>
      <c r="S206" s="310" t="s">
        <v>210</v>
      </c>
      <c r="T206" s="310" t="s">
        <v>210</v>
      </c>
      <c r="U206" s="275" t="s">
        <v>210</v>
      </c>
      <c r="V206" s="275" t="s">
        <v>210</v>
      </c>
    </row>
    <row r="207" spans="1:22" ht="30" x14ac:dyDescent="0.25">
      <c r="A207" s="135">
        <v>18</v>
      </c>
      <c r="B207" s="160" t="s">
        <v>81</v>
      </c>
      <c r="C207" s="135"/>
      <c r="D207" s="135"/>
      <c r="E207" s="74"/>
      <c r="F207" s="51"/>
      <c r="G207" s="309" t="s">
        <v>210</v>
      </c>
      <c r="H207" s="309" t="s">
        <v>210</v>
      </c>
      <c r="I207" s="309" t="s">
        <v>210</v>
      </c>
      <c r="J207" s="309" t="s">
        <v>210</v>
      </c>
      <c r="K207" s="309" t="s">
        <v>210</v>
      </c>
      <c r="L207" s="284" t="s">
        <v>210</v>
      </c>
      <c r="M207" s="310" t="s">
        <v>210</v>
      </c>
      <c r="N207" s="310" t="s">
        <v>210</v>
      </c>
      <c r="O207" s="310" t="s">
        <v>210</v>
      </c>
      <c r="P207" s="309" t="s">
        <v>210</v>
      </c>
      <c r="Q207" s="309" t="s">
        <v>210</v>
      </c>
      <c r="R207" s="284" t="s">
        <v>210</v>
      </c>
      <c r="S207" s="310" t="s">
        <v>210</v>
      </c>
      <c r="T207" s="310" t="s">
        <v>210</v>
      </c>
      <c r="U207" s="275" t="s">
        <v>210</v>
      </c>
      <c r="V207" s="275" t="s">
        <v>210</v>
      </c>
    </row>
    <row r="208" spans="1:22" x14ac:dyDescent="0.25">
      <c r="A208" s="63">
        <v>19</v>
      </c>
      <c r="B208" s="160" t="s">
        <v>68</v>
      </c>
      <c r="C208" s="6"/>
      <c r="D208" s="6"/>
      <c r="E208" s="74"/>
      <c r="F208" s="6"/>
      <c r="G208" s="309" t="s">
        <v>210</v>
      </c>
      <c r="H208" s="309" t="s">
        <v>210</v>
      </c>
      <c r="I208" s="309" t="s">
        <v>210</v>
      </c>
      <c r="J208" s="309" t="s">
        <v>210</v>
      </c>
      <c r="K208" s="309" t="s">
        <v>210</v>
      </c>
      <c r="L208" s="284" t="s">
        <v>210</v>
      </c>
      <c r="M208" s="310" t="s">
        <v>210</v>
      </c>
      <c r="N208" s="310" t="s">
        <v>210</v>
      </c>
      <c r="O208" s="310" t="s">
        <v>210</v>
      </c>
      <c r="P208" s="309" t="s">
        <v>210</v>
      </c>
      <c r="Q208" s="309" t="s">
        <v>210</v>
      </c>
      <c r="R208" s="284" t="s">
        <v>210</v>
      </c>
      <c r="S208" s="310" t="s">
        <v>210</v>
      </c>
      <c r="T208" s="310" t="s">
        <v>210</v>
      </c>
      <c r="U208" s="275" t="s">
        <v>210</v>
      </c>
      <c r="V208" s="275" t="s">
        <v>210</v>
      </c>
    </row>
    <row r="209" spans="1:22" x14ac:dyDescent="0.25">
      <c r="C209" s="8"/>
      <c r="D209" s="8"/>
      <c r="E209" s="9">
        <f>VLOOKUP(Control!$B$41,Q4_Paeds,E186,FALSE)</f>
        <v>0</v>
      </c>
      <c r="F209" s="9">
        <f>VLOOKUP(Control!$B$41,Q4_Paeds,F186,FALSE)</f>
        <v>0</v>
      </c>
      <c r="G209" s="9" t="str">
        <f>VLOOKUP(Control!$B$41,Q4_Paeds,G186,FALSE)</f>
        <v>No data</v>
      </c>
      <c r="H209" s="9" t="str">
        <f>VLOOKUP(Control!$B$41,Q4_Paeds,H186,FALSE)</f>
        <v>No data</v>
      </c>
      <c r="I209" s="9" t="str">
        <f>VLOOKUP(Control!$B$41,Q4_Paeds,I186,FALSE)</f>
        <v>No data</v>
      </c>
      <c r="J209" s="9" t="str">
        <f>VLOOKUP(Control!$B$41,Q4_Paeds,J186,FALSE)</f>
        <v>No data</v>
      </c>
      <c r="K209" s="9" t="str">
        <f>VLOOKUP(Control!$B$41,Q4_Paeds,K186,FALSE)</f>
        <v>No data</v>
      </c>
      <c r="L209" s="9" t="str">
        <f>VLOOKUP(Control!$B$41,Q4_Paeds,L186,FALSE)</f>
        <v>No data</v>
      </c>
      <c r="M209" s="9" t="str">
        <f>VLOOKUP(Control!$B$41,Q4_Paeds,M186,FALSE)</f>
        <v>No data</v>
      </c>
      <c r="N209" s="9" t="str">
        <f>VLOOKUP(Control!$B$41,Q4_Paeds,N186,FALSE)</f>
        <v>No data</v>
      </c>
      <c r="O209" s="9" t="str">
        <f>VLOOKUP(Control!$B$41,Q4_Paeds,O186,FALSE)</f>
        <v>No data</v>
      </c>
      <c r="P209" s="9" t="str">
        <f>VLOOKUP(Control!$B$41,Q4_Paeds,P186,FALSE)</f>
        <v>No data</v>
      </c>
      <c r="Q209" s="9" t="str">
        <f>VLOOKUP(Control!$B$41,Q4_Paeds,Q186,FALSE)</f>
        <v>No data</v>
      </c>
      <c r="R209" s="9" t="str">
        <f>VLOOKUP(Control!$B$41,Q4_Paeds,R186,FALSE)</f>
        <v>No data</v>
      </c>
      <c r="S209" s="9" t="str">
        <f>VLOOKUP(Control!$B$41,Q4_Paeds,S186,FALSE)</f>
        <v>No data</v>
      </c>
      <c r="T209" s="9" t="str">
        <f>VLOOKUP(Control!$B$41,Q4_Paeds,T186,FALSE)</f>
        <v>No data</v>
      </c>
      <c r="U209" s="157" t="str">
        <f>VLOOKUP(Control!$B$41,Q4_Paeds,U186,FALSE)</f>
        <v>No data</v>
      </c>
      <c r="V209" s="157" t="str">
        <f>VLOOKUP(Control!$B$41,Q4_Paeds,V186,FALSE)</f>
        <v>No data</v>
      </c>
    </row>
    <row r="210" spans="1:22" s="64" customFormat="1" x14ac:dyDescent="0.25">
      <c r="C210" s="78"/>
      <c r="D210" s="78"/>
      <c r="E210" s="78"/>
      <c r="F210" s="78"/>
    </row>
    <row r="211" spans="1:22" s="64" customFormat="1" x14ac:dyDescent="0.25">
      <c r="C211" s="78"/>
      <c r="D211" s="78"/>
      <c r="E211" s="78"/>
      <c r="F211" s="78"/>
    </row>
    <row r="212" spans="1:22" s="64" customFormat="1" x14ac:dyDescent="0.25">
      <c r="C212" s="78"/>
      <c r="D212" s="78"/>
      <c r="E212" s="78"/>
      <c r="F212" s="78"/>
    </row>
    <row r="213" spans="1:22" s="11" customFormat="1" ht="21" hidden="1" x14ac:dyDescent="0.35">
      <c r="A213" s="79" t="s">
        <v>11</v>
      </c>
      <c r="B213" s="79"/>
    </row>
    <row r="214" spans="1:22" ht="14.45" hidden="1" x14ac:dyDescent="0.35">
      <c r="B214" s="10" t="s">
        <v>69</v>
      </c>
    </row>
    <row r="215" spans="1:22" s="3" customFormat="1" ht="29.25" hidden="1" customHeight="1" x14ac:dyDescent="0.35">
      <c r="A215" s="2"/>
      <c r="B215" s="2"/>
      <c r="C215" s="2">
        <v>2</v>
      </c>
      <c r="D215" s="2">
        <v>3</v>
      </c>
      <c r="E215" s="2">
        <v>4</v>
      </c>
      <c r="F215" s="2">
        <v>5</v>
      </c>
      <c r="G215" s="2">
        <v>6</v>
      </c>
      <c r="H215" s="2">
        <v>7</v>
      </c>
      <c r="I215" s="2">
        <v>8</v>
      </c>
      <c r="J215" s="2">
        <v>9</v>
      </c>
      <c r="K215" s="2">
        <v>10</v>
      </c>
      <c r="L215" s="2">
        <v>11</v>
      </c>
      <c r="M215" s="2">
        <v>12</v>
      </c>
      <c r="N215" s="2">
        <v>13</v>
      </c>
      <c r="O215" s="2">
        <v>14</v>
      </c>
      <c r="P215" s="2">
        <v>15</v>
      </c>
      <c r="Q215" s="2">
        <v>16</v>
      </c>
      <c r="R215" s="2">
        <v>17</v>
      </c>
      <c r="S215" s="2">
        <v>18</v>
      </c>
      <c r="T215" s="2">
        <v>19</v>
      </c>
      <c r="U215" s="64"/>
      <c r="V215" s="64"/>
    </row>
    <row r="216" spans="1:22" s="3" customFormat="1" ht="15" hidden="1" customHeight="1" x14ac:dyDescent="0.35">
      <c r="A216" s="62"/>
      <c r="B216" s="135"/>
      <c r="C216" s="593" t="s">
        <v>143</v>
      </c>
      <c r="D216" s="593" t="s">
        <v>144</v>
      </c>
      <c r="E216" s="593" t="s">
        <v>0</v>
      </c>
      <c r="F216" s="593" t="s">
        <v>145</v>
      </c>
      <c r="G216" s="590" t="s">
        <v>49</v>
      </c>
      <c r="H216" s="590"/>
      <c r="I216" s="590" t="s">
        <v>50</v>
      </c>
      <c r="J216" s="590"/>
      <c r="K216" s="590"/>
      <c r="L216" s="590"/>
      <c r="M216" s="590"/>
      <c r="N216" s="590"/>
      <c r="O216" s="590"/>
      <c r="P216" s="590"/>
      <c r="Q216" s="590"/>
      <c r="R216" s="590"/>
      <c r="S216" s="590"/>
      <c r="T216" s="590"/>
      <c r="U216" s="590" t="s">
        <v>48</v>
      </c>
      <c r="V216" s="590"/>
    </row>
    <row r="217" spans="1:22" s="62" customFormat="1" ht="15" hidden="1" customHeight="1" x14ac:dyDescent="0.35">
      <c r="B217" s="135"/>
      <c r="C217" s="593"/>
      <c r="D217" s="593"/>
      <c r="E217" s="593"/>
      <c r="F217" s="593"/>
      <c r="G217" s="590" t="s">
        <v>2</v>
      </c>
      <c r="H217" s="590" t="s">
        <v>3</v>
      </c>
      <c r="I217" s="590" t="s">
        <v>2</v>
      </c>
      <c r="J217" s="590"/>
      <c r="K217" s="590"/>
      <c r="L217" s="590"/>
      <c r="M217" s="590"/>
      <c r="N217" s="590"/>
      <c r="O217" s="590" t="s">
        <v>47</v>
      </c>
      <c r="P217" s="590"/>
      <c r="Q217" s="590"/>
      <c r="R217" s="590"/>
      <c r="S217" s="590"/>
      <c r="T217" s="590"/>
      <c r="U217" s="590" t="s">
        <v>2</v>
      </c>
      <c r="V217" s="590" t="s">
        <v>47</v>
      </c>
    </row>
    <row r="218" spans="1:22" s="62" customFormat="1" ht="15" hidden="1" customHeight="1" x14ac:dyDescent="0.35">
      <c r="B218" s="135"/>
      <c r="C218" s="593"/>
      <c r="D218" s="593"/>
      <c r="E218" s="593"/>
      <c r="F218" s="593"/>
      <c r="G218" s="590"/>
      <c r="H218" s="590"/>
      <c r="I218" s="135" t="s">
        <v>146</v>
      </c>
      <c r="J218" s="135" t="s">
        <v>43</v>
      </c>
      <c r="K218" s="135" t="s">
        <v>46</v>
      </c>
      <c r="L218" s="50" t="s">
        <v>45</v>
      </c>
      <c r="M218" s="135" t="s">
        <v>147</v>
      </c>
      <c r="N218" s="135" t="s">
        <v>148</v>
      </c>
      <c r="O218" s="135" t="s">
        <v>146</v>
      </c>
      <c r="P218" s="135" t="s">
        <v>43</v>
      </c>
      <c r="Q218" s="135" t="s">
        <v>44</v>
      </c>
      <c r="R218" s="50" t="s">
        <v>45</v>
      </c>
      <c r="S218" s="135" t="s">
        <v>147</v>
      </c>
      <c r="T218" s="135" t="s">
        <v>149</v>
      </c>
      <c r="U218" s="590"/>
      <c r="V218" s="590"/>
    </row>
    <row r="219" spans="1:22" s="62" customFormat="1" ht="15" hidden="1" customHeight="1" x14ac:dyDescent="0.35">
      <c r="A219" s="62">
        <v>1</v>
      </c>
      <c r="B219" s="160" t="s">
        <v>59</v>
      </c>
      <c r="C219" s="68"/>
      <c r="D219" s="134"/>
      <c r="E219" s="70"/>
      <c r="F219" s="70"/>
      <c r="G219" s="68" t="e">
        <f t="shared" ref="G219:H222" si="0">(G7+G159+G184+G209)</f>
        <v>#VALUE!</v>
      </c>
      <c r="H219" s="68" t="e">
        <f t="shared" si="0"/>
        <v>#VALUE!</v>
      </c>
      <c r="I219" s="134"/>
      <c r="J219" s="68" t="e">
        <f t="shared" ref="J219:M222" si="1">(J7+J159+J184+J209)</f>
        <v>#VALUE!</v>
      </c>
      <c r="K219" s="68" t="e">
        <f t="shared" si="1"/>
        <v>#VALUE!</v>
      </c>
      <c r="L219" s="68" t="e">
        <f t="shared" si="1"/>
        <v>#VALUE!</v>
      </c>
      <c r="M219" s="68" t="e">
        <f t="shared" si="1"/>
        <v>#VALUE!</v>
      </c>
      <c r="N219" s="134"/>
      <c r="O219" s="134"/>
      <c r="P219" s="68" t="e">
        <f t="shared" ref="P219:S222" si="2">(P7+P159+P184+P209)</f>
        <v>#VALUE!</v>
      </c>
      <c r="Q219" s="68" t="e">
        <f t="shared" si="2"/>
        <v>#VALUE!</v>
      </c>
      <c r="R219" s="68" t="e">
        <f t="shared" si="2"/>
        <v>#VALUE!</v>
      </c>
      <c r="S219" s="68" t="e">
        <f t="shared" si="2"/>
        <v>#VALUE!</v>
      </c>
      <c r="T219" s="134"/>
      <c r="U219" s="65"/>
      <c r="V219" s="66"/>
    </row>
    <row r="220" spans="1:22" s="62" customFormat="1" ht="15" hidden="1" customHeight="1" x14ac:dyDescent="0.35">
      <c r="A220" s="62">
        <v>2</v>
      </c>
      <c r="B220" s="160" t="s">
        <v>65</v>
      </c>
      <c r="C220" s="68"/>
      <c r="D220" s="134"/>
      <c r="E220" s="70"/>
      <c r="F220" s="70"/>
      <c r="G220" s="68">
        <f t="shared" si="0"/>
        <v>12</v>
      </c>
      <c r="H220" s="68">
        <f t="shared" si="0"/>
        <v>0</v>
      </c>
      <c r="I220" s="134"/>
      <c r="J220" s="68">
        <f t="shared" si="1"/>
        <v>37</v>
      </c>
      <c r="K220" s="68">
        <f t="shared" si="1"/>
        <v>79</v>
      </c>
      <c r="L220" s="68">
        <f t="shared" si="1"/>
        <v>28</v>
      </c>
      <c r="M220" s="68">
        <f t="shared" si="1"/>
        <v>178</v>
      </c>
      <c r="N220" s="134"/>
      <c r="O220" s="134"/>
      <c r="P220" s="68">
        <f t="shared" si="2"/>
        <v>0</v>
      </c>
      <c r="Q220" s="68">
        <f t="shared" si="2"/>
        <v>0</v>
      </c>
      <c r="R220" s="68">
        <f t="shared" si="2"/>
        <v>0</v>
      </c>
      <c r="S220" s="68">
        <f t="shared" si="2"/>
        <v>0</v>
      </c>
      <c r="T220" s="134"/>
      <c r="U220" s="65"/>
      <c r="V220" s="66"/>
    </row>
    <row r="221" spans="1:22" s="62" customFormat="1" ht="15" hidden="1" customHeight="1" x14ac:dyDescent="0.35">
      <c r="A221" s="62">
        <v>3</v>
      </c>
      <c r="B221" s="160" t="s">
        <v>63</v>
      </c>
      <c r="C221" s="68"/>
      <c r="D221" s="134"/>
      <c r="E221" s="70"/>
      <c r="F221" s="70"/>
      <c r="G221" s="68" t="e">
        <f t="shared" si="0"/>
        <v>#VALUE!</v>
      </c>
      <c r="H221" s="68" t="e">
        <f t="shared" si="0"/>
        <v>#VALUE!</v>
      </c>
      <c r="I221" s="134"/>
      <c r="J221" s="68" t="e">
        <f t="shared" si="1"/>
        <v>#VALUE!</v>
      </c>
      <c r="K221" s="68" t="e">
        <f t="shared" si="1"/>
        <v>#VALUE!</v>
      </c>
      <c r="L221" s="68" t="e">
        <f t="shared" si="1"/>
        <v>#VALUE!</v>
      </c>
      <c r="M221" s="68" t="e">
        <f t="shared" si="1"/>
        <v>#VALUE!</v>
      </c>
      <c r="N221" s="134"/>
      <c r="O221" s="134"/>
      <c r="P221" s="68" t="e">
        <f t="shared" si="2"/>
        <v>#VALUE!</v>
      </c>
      <c r="Q221" s="68" t="e">
        <f t="shared" si="2"/>
        <v>#VALUE!</v>
      </c>
      <c r="R221" s="68" t="e">
        <f t="shared" si="2"/>
        <v>#VALUE!</v>
      </c>
      <c r="S221" s="68" t="e">
        <f t="shared" si="2"/>
        <v>#VALUE!</v>
      </c>
      <c r="T221" s="134"/>
      <c r="U221" s="65"/>
      <c r="V221" s="66"/>
    </row>
    <row r="222" spans="1:22" s="62" customFormat="1" ht="15" hidden="1" customHeight="1" x14ac:dyDescent="0.35">
      <c r="A222" s="62">
        <v>4</v>
      </c>
      <c r="B222" s="160" t="s">
        <v>61</v>
      </c>
      <c r="C222" s="68"/>
      <c r="D222" s="134"/>
      <c r="E222" s="70"/>
      <c r="F222" s="70"/>
      <c r="G222" s="68" t="e">
        <f t="shared" si="0"/>
        <v>#VALUE!</v>
      </c>
      <c r="H222" s="68" t="e">
        <f t="shared" si="0"/>
        <v>#VALUE!</v>
      </c>
      <c r="I222" s="134"/>
      <c r="J222" s="68" t="e">
        <f t="shared" si="1"/>
        <v>#VALUE!</v>
      </c>
      <c r="K222" s="68" t="e">
        <f t="shared" si="1"/>
        <v>#VALUE!</v>
      </c>
      <c r="L222" s="68" t="e">
        <f t="shared" si="1"/>
        <v>#VALUE!</v>
      </c>
      <c r="M222" s="68" t="e">
        <f t="shared" si="1"/>
        <v>#VALUE!</v>
      </c>
      <c r="N222" s="134"/>
      <c r="O222" s="134"/>
      <c r="P222" s="68" t="e">
        <f t="shared" si="2"/>
        <v>#VALUE!</v>
      </c>
      <c r="Q222" s="68" t="e">
        <f t="shared" si="2"/>
        <v>#VALUE!</v>
      </c>
      <c r="R222" s="68" t="e">
        <f t="shared" si="2"/>
        <v>#VALUE!</v>
      </c>
      <c r="S222" s="68" t="e">
        <f t="shared" si="2"/>
        <v>#VALUE!</v>
      </c>
      <c r="T222" s="134"/>
      <c r="U222" s="65"/>
      <c r="V222" s="66"/>
    </row>
    <row r="223" spans="1:22" s="62" customFormat="1" ht="15" hidden="1" customHeight="1" x14ac:dyDescent="0.35">
      <c r="A223" s="62">
        <v>5</v>
      </c>
      <c r="B223" s="160" t="s">
        <v>76</v>
      </c>
      <c r="C223" s="68"/>
      <c r="D223" s="134"/>
      <c r="E223" s="70"/>
      <c r="F223" s="70"/>
      <c r="G223" s="68" t="e">
        <f>(G11+G163+G188+#REF!)</f>
        <v>#VALUE!</v>
      </c>
      <c r="H223" s="68" t="e">
        <f>(H11+H163+H188+#REF!)</f>
        <v>#VALUE!</v>
      </c>
      <c r="I223" s="134"/>
      <c r="J223" s="68" t="e">
        <f>(J11+J163+J188+#REF!)</f>
        <v>#REF!</v>
      </c>
      <c r="K223" s="68" t="e">
        <f>(K11+K163+K188+#REF!)</f>
        <v>#REF!</v>
      </c>
      <c r="L223" s="68" t="e">
        <f>(L11+L163+L188+#REF!)</f>
        <v>#REF!</v>
      </c>
      <c r="M223" s="68" t="e">
        <f>(M11+M163+M188+#REF!)</f>
        <v>#REF!</v>
      </c>
      <c r="N223" s="134"/>
      <c r="O223" s="134"/>
      <c r="P223" s="68" t="e">
        <f>(P11+P163+P188+#REF!)</f>
        <v>#REF!</v>
      </c>
      <c r="Q223" s="68" t="e">
        <f>(Q11+Q163+Q188+#REF!)</f>
        <v>#REF!</v>
      </c>
      <c r="R223" s="68" t="e">
        <f>(R11+R163+R188+#REF!)</f>
        <v>#REF!</v>
      </c>
      <c r="S223" s="68" t="e">
        <f>(S11+S163+S188+#REF!)</f>
        <v>#REF!</v>
      </c>
      <c r="T223" s="134"/>
      <c r="U223" s="65"/>
      <c r="V223" s="66"/>
    </row>
    <row r="224" spans="1:22" s="62" customFormat="1" ht="15" hidden="1" customHeight="1" x14ac:dyDescent="0.35">
      <c r="A224" s="62">
        <v>6</v>
      </c>
      <c r="B224" s="160" t="s">
        <v>64</v>
      </c>
      <c r="C224" s="68"/>
      <c r="D224" s="134"/>
      <c r="E224" s="70"/>
      <c r="F224" s="70"/>
      <c r="G224" s="68" t="e">
        <f>(G12+G164+G189+#REF!)</f>
        <v>#REF!</v>
      </c>
      <c r="H224" s="68" t="e">
        <f>(H12+H164+H189+#REF!)</f>
        <v>#REF!</v>
      </c>
      <c r="I224" s="134"/>
      <c r="J224" s="68" t="e">
        <f>(J12+J164+J189+#REF!)</f>
        <v>#VALUE!</v>
      </c>
      <c r="K224" s="68" t="e">
        <f>(K12+K164+K189+#REF!)</f>
        <v>#VALUE!</v>
      </c>
      <c r="L224" s="68" t="e">
        <f>(L12+L164+L189+#REF!)</f>
        <v>#VALUE!</v>
      </c>
      <c r="M224" s="68" t="e">
        <f>(M12+M164+M189+#REF!)</f>
        <v>#VALUE!</v>
      </c>
      <c r="N224" s="134"/>
      <c r="O224" s="134"/>
      <c r="P224" s="68" t="e">
        <f>(P12+P164+P189+#REF!)</f>
        <v>#VALUE!</v>
      </c>
      <c r="Q224" s="68" t="e">
        <f>(Q12+Q164+Q189+#REF!)</f>
        <v>#VALUE!</v>
      </c>
      <c r="R224" s="68" t="e">
        <f>(R12+R164+R189+#REF!)</f>
        <v>#VALUE!</v>
      </c>
      <c r="S224" s="68" t="e">
        <f>(S12+S164+S189+#REF!)</f>
        <v>#VALUE!</v>
      </c>
      <c r="T224" s="134"/>
      <c r="U224" s="65"/>
      <c r="V224" s="66"/>
    </row>
    <row r="225" spans="1:22" s="62" customFormat="1" ht="15" hidden="1" customHeight="1" x14ac:dyDescent="0.35">
      <c r="A225" s="62">
        <v>7</v>
      </c>
      <c r="B225" s="160" t="s">
        <v>71</v>
      </c>
      <c r="C225" s="68"/>
      <c r="D225" s="134"/>
      <c r="E225" s="70"/>
      <c r="F225" s="70"/>
      <c r="G225" s="68" t="e">
        <f>(G13+G165+G190+#REF!)</f>
        <v>#VALUE!</v>
      </c>
      <c r="H225" s="68" t="e">
        <f>(H13+H165+H190+#REF!)</f>
        <v>#VALUE!</v>
      </c>
      <c r="I225" s="134"/>
      <c r="J225" s="68" t="e">
        <f>(J13+J165+J190+#REF!)</f>
        <v>#VALUE!</v>
      </c>
      <c r="K225" s="68" t="e">
        <f>(K13+K165+K190+#REF!)</f>
        <v>#VALUE!</v>
      </c>
      <c r="L225" s="68" t="e">
        <f>(L13+L165+L190+#REF!)</f>
        <v>#VALUE!</v>
      </c>
      <c r="M225" s="68" t="e">
        <f>(M13+M165+M190+#REF!)</f>
        <v>#VALUE!</v>
      </c>
      <c r="N225" s="134"/>
      <c r="O225" s="134"/>
      <c r="P225" s="68" t="e">
        <f>(P13+P165+P190+#REF!)</f>
        <v>#VALUE!</v>
      </c>
      <c r="Q225" s="68" t="e">
        <f>(Q13+Q165+Q190+#REF!)</f>
        <v>#VALUE!</v>
      </c>
      <c r="R225" s="68" t="e">
        <f>(R13+R165+R190+#REF!)</f>
        <v>#VALUE!</v>
      </c>
      <c r="S225" s="68" t="e">
        <f>(S13+S165+S190+#REF!)</f>
        <v>#VALUE!</v>
      </c>
      <c r="T225" s="134"/>
      <c r="U225" s="65"/>
      <c r="V225" s="66"/>
    </row>
    <row r="226" spans="1:22" s="62" customFormat="1" ht="15" hidden="1" customHeight="1" x14ac:dyDescent="0.35">
      <c r="A226" s="62">
        <v>8</v>
      </c>
      <c r="B226" s="160" t="s">
        <v>77</v>
      </c>
      <c r="C226" s="68"/>
      <c r="D226" s="134"/>
      <c r="E226" s="70"/>
      <c r="F226" s="70"/>
      <c r="G226" s="68" t="e">
        <f>(G14+G166+G191+#REF!)</f>
        <v>#VALUE!</v>
      </c>
      <c r="H226" s="68" t="e">
        <f>(H14+H166+H191+#REF!)</f>
        <v>#VALUE!</v>
      </c>
      <c r="I226" s="134"/>
      <c r="J226" s="68" t="e">
        <f>(J14+J166+J191+#REF!)</f>
        <v>#VALUE!</v>
      </c>
      <c r="K226" s="68" t="e">
        <f>(K14+K166+K191+#REF!)</f>
        <v>#VALUE!</v>
      </c>
      <c r="L226" s="68" t="e">
        <f>(L14+L166+L191+#REF!)</f>
        <v>#VALUE!</v>
      </c>
      <c r="M226" s="68" t="e">
        <f>(M14+M166+M191+#REF!)</f>
        <v>#VALUE!</v>
      </c>
      <c r="N226" s="134"/>
      <c r="O226" s="134"/>
      <c r="P226" s="68" t="e">
        <f>(P14+P166+P191+#REF!)</f>
        <v>#VALUE!</v>
      </c>
      <c r="Q226" s="68" t="e">
        <f>(Q14+Q166+Q191+#REF!)</f>
        <v>#VALUE!</v>
      </c>
      <c r="R226" s="68" t="e">
        <f>(R14+R166+R191+#REF!)</f>
        <v>#VALUE!</v>
      </c>
      <c r="S226" s="68" t="e">
        <f>(S14+S166+S191+#REF!)</f>
        <v>#VALUE!</v>
      </c>
      <c r="T226" s="134"/>
      <c r="U226" s="66"/>
      <c r="V226" s="66"/>
    </row>
    <row r="227" spans="1:22" s="62" customFormat="1" ht="15" hidden="1" customHeight="1" x14ac:dyDescent="0.35">
      <c r="A227" s="62">
        <v>9</v>
      </c>
      <c r="B227" s="160" t="s">
        <v>78</v>
      </c>
      <c r="C227" s="68"/>
      <c r="D227" s="134"/>
      <c r="E227" s="70"/>
      <c r="F227" s="70"/>
      <c r="G227" s="68" t="e">
        <f>(G15+G167+G192+#REF!)</f>
        <v>#VALUE!</v>
      </c>
      <c r="H227" s="68" t="e">
        <f>(H15+H167+H192+#REF!)</f>
        <v>#VALUE!</v>
      </c>
      <c r="I227" s="134"/>
      <c r="J227" s="68" t="e">
        <f>(J15+J167+J192+#REF!)</f>
        <v>#VALUE!</v>
      </c>
      <c r="K227" s="68" t="e">
        <f>(K15+K167+K192+#REF!)</f>
        <v>#VALUE!</v>
      </c>
      <c r="L227" s="68" t="e">
        <f>(L15+L167+L192+#REF!)</f>
        <v>#VALUE!</v>
      </c>
      <c r="M227" s="68" t="e">
        <f>(M15+M167+M192+#REF!)</f>
        <v>#VALUE!</v>
      </c>
      <c r="N227" s="134"/>
      <c r="O227" s="134"/>
      <c r="P227" s="68" t="e">
        <f>(P15+P167+P192+#REF!)</f>
        <v>#VALUE!</v>
      </c>
      <c r="Q227" s="68" t="e">
        <f>(Q15+Q167+Q192+#REF!)</f>
        <v>#VALUE!</v>
      </c>
      <c r="R227" s="68" t="e">
        <f>(R15+R167+R192+#REF!)</f>
        <v>#VALUE!</v>
      </c>
      <c r="S227" s="68" t="e">
        <f>(S15+S167+S192+#REF!)</f>
        <v>#VALUE!</v>
      </c>
      <c r="T227" s="134"/>
      <c r="U227" s="66"/>
      <c r="V227" s="66"/>
    </row>
    <row r="228" spans="1:22" s="62" customFormat="1" ht="15" hidden="1" customHeight="1" x14ac:dyDescent="0.35">
      <c r="A228" s="62">
        <v>10</v>
      </c>
      <c r="B228" s="160" t="s">
        <v>60</v>
      </c>
      <c r="C228" s="68"/>
      <c r="D228" s="134"/>
      <c r="E228" s="70"/>
      <c r="F228" s="70"/>
      <c r="G228" s="68" t="e">
        <f>(G16+G168+G193+#REF!)</f>
        <v>#VALUE!</v>
      </c>
      <c r="H228" s="68" t="e">
        <f>(H16+H168+H193+#REF!)</f>
        <v>#VALUE!</v>
      </c>
      <c r="I228" s="134"/>
      <c r="J228" s="68" t="e">
        <f>(J16+J168+J193+#REF!)</f>
        <v>#VALUE!</v>
      </c>
      <c r="K228" s="68" t="e">
        <f>(K16+K168+K193+#REF!)</f>
        <v>#VALUE!</v>
      </c>
      <c r="L228" s="68" t="e">
        <f>(L16+L168+L193+#REF!)</f>
        <v>#VALUE!</v>
      </c>
      <c r="M228" s="68" t="e">
        <f>(M16+M168+M193+#REF!)</f>
        <v>#VALUE!</v>
      </c>
      <c r="N228" s="134"/>
      <c r="O228" s="134"/>
      <c r="P228" s="68" t="e">
        <f>(P16+P168+P193+#REF!)</f>
        <v>#VALUE!</v>
      </c>
      <c r="Q228" s="68" t="e">
        <f>(Q16+Q168+Q193+#REF!)</f>
        <v>#VALUE!</v>
      </c>
      <c r="R228" s="68" t="e">
        <f>(R16+R168+R193+#REF!)</f>
        <v>#VALUE!</v>
      </c>
      <c r="S228" s="68" t="e">
        <f>(S16+S168+S193+#REF!)</f>
        <v>#VALUE!</v>
      </c>
      <c r="T228" s="134"/>
      <c r="U228" s="66"/>
      <c r="V228" s="66"/>
    </row>
    <row r="229" spans="1:22" s="62" customFormat="1" ht="15" hidden="1" customHeight="1" x14ac:dyDescent="0.35">
      <c r="A229" s="62">
        <v>11</v>
      </c>
      <c r="B229" s="160" t="s">
        <v>79</v>
      </c>
      <c r="C229" s="68"/>
      <c r="D229" s="134"/>
      <c r="E229" s="70"/>
      <c r="F229" s="70"/>
      <c r="G229" s="68" t="e">
        <f>(G17+G169+G194+#REF!)</f>
        <v>#VALUE!</v>
      </c>
      <c r="H229" s="68" t="e">
        <f>(H17+H169+H194+#REF!)</f>
        <v>#VALUE!</v>
      </c>
      <c r="I229" s="134"/>
      <c r="J229" s="68" t="e">
        <f>(J17+J169+J194+#REF!)</f>
        <v>#VALUE!</v>
      </c>
      <c r="K229" s="68" t="e">
        <f>(K17+K169+K194+#REF!)</f>
        <v>#VALUE!</v>
      </c>
      <c r="L229" s="68" t="e">
        <f>(L17+L169+L194+#REF!)</f>
        <v>#VALUE!</v>
      </c>
      <c r="M229" s="68" t="e">
        <f>(M17+M169+M194+#REF!)</f>
        <v>#VALUE!</v>
      </c>
      <c r="N229" s="134"/>
      <c r="O229" s="134"/>
      <c r="P229" s="68" t="e">
        <f>(P17+P169+P194+#REF!)</f>
        <v>#VALUE!</v>
      </c>
      <c r="Q229" s="68" t="e">
        <f>(Q17+Q169+Q194+#REF!)</f>
        <v>#VALUE!</v>
      </c>
      <c r="R229" s="68" t="e">
        <f>(R17+R169+R194+#REF!)</f>
        <v>#VALUE!</v>
      </c>
      <c r="S229" s="68" t="e">
        <f>(S17+S169+S194+#REF!)</f>
        <v>#VALUE!</v>
      </c>
      <c r="T229" s="134"/>
      <c r="U229" s="66"/>
      <c r="V229" s="66"/>
    </row>
    <row r="230" spans="1:22" s="62" customFormat="1" ht="15" hidden="1" customHeight="1" x14ac:dyDescent="0.35">
      <c r="A230" s="62">
        <v>12</v>
      </c>
      <c r="B230" s="160" t="s">
        <v>74</v>
      </c>
      <c r="C230" s="68"/>
      <c r="D230" s="134"/>
      <c r="E230" s="70"/>
      <c r="F230" s="70"/>
      <c r="G230" s="68" t="e">
        <f>(G18+G170+G195+#REF!)</f>
        <v>#VALUE!</v>
      </c>
      <c r="H230" s="68" t="e">
        <f>(H18+H170+H195+#REF!)</f>
        <v>#VALUE!</v>
      </c>
      <c r="I230" s="134"/>
      <c r="J230" s="68" t="e">
        <f>(J18+J170+J195+#REF!)</f>
        <v>#VALUE!</v>
      </c>
      <c r="K230" s="68" t="e">
        <f>(K18+K170+K195+#REF!)</f>
        <v>#VALUE!</v>
      </c>
      <c r="L230" s="68" t="e">
        <f>(L18+L170+L195+#REF!)</f>
        <v>#VALUE!</v>
      </c>
      <c r="M230" s="68" t="e">
        <f>(M18+M170+M195+#REF!)</f>
        <v>#VALUE!</v>
      </c>
      <c r="N230" s="134"/>
      <c r="O230" s="134"/>
      <c r="P230" s="68" t="e">
        <f>(P18+P170+P195+#REF!)</f>
        <v>#VALUE!</v>
      </c>
      <c r="Q230" s="68" t="e">
        <f>(Q18+Q170+Q195+#REF!)</f>
        <v>#VALUE!</v>
      </c>
      <c r="R230" s="68" t="e">
        <f>(R18+R170+R195+#REF!)</f>
        <v>#VALUE!</v>
      </c>
      <c r="S230" s="68" t="e">
        <f>(S18+S170+S195+#REF!)</f>
        <v>#VALUE!</v>
      </c>
      <c r="T230" s="134"/>
      <c r="U230" s="66"/>
      <c r="V230" s="66"/>
    </row>
    <row r="231" spans="1:22" ht="15" hidden="1" customHeight="1" x14ac:dyDescent="0.35">
      <c r="A231" s="62">
        <v>13</v>
      </c>
      <c r="B231" s="160" t="s">
        <v>70</v>
      </c>
      <c r="C231" s="68"/>
      <c r="D231" s="134"/>
      <c r="E231" s="70"/>
      <c r="F231" s="70"/>
      <c r="G231" s="68" t="e">
        <f>(G19+G171+G196+#REF!)</f>
        <v>#VALUE!</v>
      </c>
      <c r="H231" s="68" t="e">
        <f>(H19+H171+H196+#REF!)</f>
        <v>#VALUE!</v>
      </c>
      <c r="I231" s="134"/>
      <c r="J231" s="68" t="e">
        <f>(J19+J171+J196+#REF!)</f>
        <v>#VALUE!</v>
      </c>
      <c r="K231" s="68" t="e">
        <f>(K19+K171+K196+#REF!)</f>
        <v>#VALUE!</v>
      </c>
      <c r="L231" s="68" t="e">
        <f>(L19+L171+L196+#REF!)</f>
        <v>#VALUE!</v>
      </c>
      <c r="M231" s="68" t="e">
        <f>(M19+M171+M196+#REF!)</f>
        <v>#VALUE!</v>
      </c>
      <c r="N231" s="134"/>
      <c r="O231" s="134"/>
      <c r="P231" s="68" t="e">
        <f>(P19+P171+P196+#REF!)</f>
        <v>#VALUE!</v>
      </c>
      <c r="Q231" s="68" t="e">
        <f>(Q19+Q171+Q196+#REF!)</f>
        <v>#VALUE!</v>
      </c>
      <c r="R231" s="68" t="e">
        <f>(R19+R171+R196+#REF!)</f>
        <v>#VALUE!</v>
      </c>
      <c r="S231" s="68" t="e">
        <f>(S19+S171+S196+#REF!)</f>
        <v>#VALUE!</v>
      </c>
      <c r="T231" s="134"/>
      <c r="U231" s="66"/>
      <c r="V231" s="66"/>
    </row>
    <row r="232" spans="1:22" ht="15" hidden="1" customHeight="1" x14ac:dyDescent="0.35">
      <c r="A232" s="62">
        <v>14</v>
      </c>
      <c r="B232" s="160" t="s">
        <v>80</v>
      </c>
      <c r="C232" s="68"/>
      <c r="D232" s="134"/>
      <c r="E232" s="70"/>
      <c r="F232" s="70"/>
      <c r="G232" s="68" t="e">
        <f>(G20+G172+G197+#REF!)</f>
        <v>#VALUE!</v>
      </c>
      <c r="H232" s="68" t="e">
        <f>(H20+H172+H197+#REF!)</f>
        <v>#VALUE!</v>
      </c>
      <c r="I232" s="134"/>
      <c r="J232" s="68" t="e">
        <f>(J20+J172+J197+#REF!)</f>
        <v>#VALUE!</v>
      </c>
      <c r="K232" s="68" t="e">
        <f>(K20+K172+K197+#REF!)</f>
        <v>#VALUE!</v>
      </c>
      <c r="L232" s="68" t="e">
        <f>(L20+L172+L197+#REF!)</f>
        <v>#VALUE!</v>
      </c>
      <c r="M232" s="68" t="e">
        <f>(M20+M172+M197+#REF!)</f>
        <v>#VALUE!</v>
      </c>
      <c r="N232" s="134"/>
      <c r="O232" s="134"/>
      <c r="P232" s="68" t="e">
        <f>(P20+P172+P197+#REF!)</f>
        <v>#VALUE!</v>
      </c>
      <c r="Q232" s="68" t="e">
        <f>(Q20+Q172+Q197+#REF!)</f>
        <v>#VALUE!</v>
      </c>
      <c r="R232" s="68" t="e">
        <f>(R20+R172+R197+#REF!)</f>
        <v>#VALUE!</v>
      </c>
      <c r="S232" s="68" t="e">
        <f>(S20+S172+S197+#REF!)</f>
        <v>#VALUE!</v>
      </c>
      <c r="T232" s="134"/>
      <c r="U232" s="66"/>
      <c r="V232" s="66"/>
    </row>
    <row r="233" spans="1:22" ht="15" hidden="1" customHeight="1" x14ac:dyDescent="0.35">
      <c r="A233" s="62">
        <v>15</v>
      </c>
      <c r="B233" s="160" t="s">
        <v>66</v>
      </c>
      <c r="C233" s="68"/>
      <c r="D233" s="134"/>
      <c r="E233" s="70"/>
      <c r="F233" s="70"/>
      <c r="G233" s="68" t="e">
        <f>(G21+G173+G198+#REF!)</f>
        <v>#VALUE!</v>
      </c>
      <c r="H233" s="68" t="e">
        <f>(H21+H173+H198+#REF!)</f>
        <v>#VALUE!</v>
      </c>
      <c r="I233" s="134"/>
      <c r="J233" s="68" t="e">
        <f>(J21+J173+J198+#REF!)</f>
        <v>#VALUE!</v>
      </c>
      <c r="K233" s="68" t="e">
        <f>(K21+K173+K198+#REF!)</f>
        <v>#VALUE!</v>
      </c>
      <c r="L233" s="68" t="e">
        <f>(L21+L173+L198+#REF!)</f>
        <v>#VALUE!</v>
      </c>
      <c r="M233" s="68" t="e">
        <f>(M21+M173+M198+#REF!)</f>
        <v>#VALUE!</v>
      </c>
      <c r="N233" s="134"/>
      <c r="O233" s="134"/>
      <c r="P233" s="68" t="e">
        <f>(P21+P173+P198+#REF!)</f>
        <v>#VALUE!</v>
      </c>
      <c r="Q233" s="68" t="e">
        <f>(Q21+Q173+Q198+#REF!)</f>
        <v>#VALUE!</v>
      </c>
      <c r="R233" s="68" t="e">
        <f>(R21+R173+R198+#REF!)</f>
        <v>#VALUE!</v>
      </c>
      <c r="S233" s="68" t="e">
        <f>(S21+S173+S198+#REF!)</f>
        <v>#VALUE!</v>
      </c>
      <c r="T233" s="134"/>
      <c r="U233" s="66"/>
      <c r="V233" s="66"/>
    </row>
    <row r="234" spans="1:22" ht="15" hidden="1" customHeight="1" x14ac:dyDescent="0.35">
      <c r="A234" s="62">
        <v>16</v>
      </c>
      <c r="B234" s="160" t="s">
        <v>67</v>
      </c>
      <c r="C234" s="68"/>
      <c r="D234" s="134"/>
      <c r="E234" s="70"/>
      <c r="F234" s="70"/>
      <c r="G234" s="71" t="e">
        <f>(G22+G174+G199+#REF!)</f>
        <v>#VALUE!</v>
      </c>
      <c r="H234" s="71" t="e">
        <f>(H22+H174+H199+#REF!)</f>
        <v>#VALUE!</v>
      </c>
      <c r="I234" s="71"/>
      <c r="J234" s="71" t="e">
        <f>(J22+J174+J199+#REF!)</f>
        <v>#VALUE!</v>
      </c>
      <c r="K234" s="71" t="e">
        <f>(K22+K174+K199+#REF!)</f>
        <v>#VALUE!</v>
      </c>
      <c r="L234" s="71" t="e">
        <f>(L22+L174+L199+#REF!)</f>
        <v>#VALUE!</v>
      </c>
      <c r="M234" s="71" t="e">
        <f>(M22+M174+M199+#REF!)</f>
        <v>#VALUE!</v>
      </c>
      <c r="N234" s="71"/>
      <c r="O234" s="71"/>
      <c r="P234" s="71" t="e">
        <f>(P22+P174+P199+#REF!)</f>
        <v>#VALUE!</v>
      </c>
      <c r="Q234" s="71" t="e">
        <f>(Q22+Q174+Q199+#REF!)</f>
        <v>#VALUE!</v>
      </c>
      <c r="R234" s="71" t="e">
        <f>(R22+R174+R199+#REF!)</f>
        <v>#VALUE!</v>
      </c>
      <c r="S234" s="71" t="e">
        <f>(S22+S174+S199+#REF!)</f>
        <v>#VALUE!</v>
      </c>
      <c r="T234" s="71"/>
      <c r="U234" s="66"/>
      <c r="V234" s="66"/>
    </row>
    <row r="235" spans="1:22" ht="15" hidden="1" customHeight="1" x14ac:dyDescent="0.35">
      <c r="A235" s="62">
        <v>17</v>
      </c>
      <c r="B235" s="160" t="s">
        <v>81</v>
      </c>
      <c r="C235" s="68"/>
      <c r="D235" s="134"/>
      <c r="E235" s="70"/>
      <c r="F235" s="70"/>
      <c r="G235" s="71" t="e">
        <f>(G24+G175+G200+#REF!)</f>
        <v>#VALUE!</v>
      </c>
      <c r="H235" s="71" t="e">
        <f>(H24+H175+H200+#REF!)</f>
        <v>#VALUE!</v>
      </c>
      <c r="I235" s="71"/>
      <c r="J235" s="71" t="e">
        <f>(J24+J175+J200+#REF!)</f>
        <v>#VALUE!</v>
      </c>
      <c r="K235" s="71" t="e">
        <f>(K24+K175+K200+#REF!)</f>
        <v>#VALUE!</v>
      </c>
      <c r="L235" s="71" t="e">
        <f>(L24+L175+L200+#REF!)</f>
        <v>#VALUE!</v>
      </c>
      <c r="M235" s="71" t="e">
        <f>(M24+M175+M200+#REF!)</f>
        <v>#VALUE!</v>
      </c>
      <c r="N235" s="71"/>
      <c r="O235" s="71"/>
      <c r="P235" s="71" t="e">
        <f>(P24+P175+P200+#REF!)</f>
        <v>#VALUE!</v>
      </c>
      <c r="Q235" s="71" t="e">
        <f>(Q24+Q175+Q200+#REF!)</f>
        <v>#VALUE!</v>
      </c>
      <c r="R235" s="71" t="e">
        <f>(R24+R175+R200+#REF!)</f>
        <v>#VALUE!</v>
      </c>
      <c r="S235" s="71" t="e">
        <f>(S24+S175+S200+#REF!)</f>
        <v>#VALUE!</v>
      </c>
      <c r="T235" s="71"/>
      <c r="U235" s="66"/>
      <c r="V235" s="66"/>
    </row>
    <row r="236" spans="1:22" ht="15" hidden="1" customHeight="1" x14ac:dyDescent="0.35">
      <c r="A236" s="62">
        <v>18</v>
      </c>
      <c r="B236" s="160" t="s">
        <v>82</v>
      </c>
      <c r="C236" s="68"/>
      <c r="D236" s="134"/>
      <c r="E236" s="72"/>
      <c r="F236" s="70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66"/>
      <c r="V236" s="66"/>
    </row>
    <row r="237" spans="1:22" ht="14.45" hidden="1" x14ac:dyDescent="0.35">
      <c r="C237" s="8"/>
      <c r="D237" s="8"/>
      <c r="E237" s="9" t="e">
        <f>VLOOKUP(Control!$B$19,Table5,Data!#REF!,FALSE)</f>
        <v>#REF!</v>
      </c>
      <c r="F237" s="9"/>
      <c r="G237" s="9" t="e">
        <f>VLOOKUP(Control!$B$19,Table5,Data!#REF!,FALSE)</f>
        <v>#REF!</v>
      </c>
      <c r="H237" s="9" t="e">
        <f>VLOOKUP(Control!$B$19,Table5,Data!#REF!,FALSE)</f>
        <v>#REF!</v>
      </c>
      <c r="I237" s="9"/>
      <c r="J237" s="9"/>
      <c r="K237" s="9"/>
      <c r="L237" s="9"/>
      <c r="M237" s="9"/>
      <c r="N237" s="9"/>
      <c r="O237" s="9"/>
      <c r="P237" s="9" t="e">
        <f>VLOOKUP(Control!$B$19,Table5,Data!#REF!,FALSE)</f>
        <v>#REF!</v>
      </c>
      <c r="Q237" s="9" t="e">
        <f>VLOOKUP(Control!$B$19,Table5,Data!#REF!,FALSE)</f>
        <v>#REF!</v>
      </c>
      <c r="R237" s="9"/>
      <c r="S237" s="9"/>
      <c r="T237" s="9"/>
      <c r="U237" s="67"/>
      <c r="V237" s="67"/>
    </row>
    <row r="238" spans="1:22" ht="14.45" hidden="1" x14ac:dyDescent="0.35"/>
    <row r="239" spans="1:22" ht="14.45" hidden="1" x14ac:dyDescent="0.35"/>
    <row r="240" spans="1:22" ht="14.45" hidden="1" x14ac:dyDescent="0.35">
      <c r="B240" s="10" t="s">
        <v>16</v>
      </c>
    </row>
    <row r="241" spans="1:20" ht="14.45" hidden="1" x14ac:dyDescent="0.35">
      <c r="C241" s="2">
        <v>2</v>
      </c>
      <c r="E241" s="2">
        <v>3</v>
      </c>
      <c r="G241" s="2">
        <v>4</v>
      </c>
      <c r="H241" s="2">
        <v>5</v>
      </c>
      <c r="J241" s="2">
        <v>6</v>
      </c>
      <c r="K241" s="2">
        <v>7</v>
      </c>
      <c r="L241" s="2">
        <v>8</v>
      </c>
      <c r="M241" s="2">
        <v>9</v>
      </c>
      <c r="P241" s="2">
        <v>10</v>
      </c>
      <c r="Q241" s="2">
        <v>11</v>
      </c>
      <c r="R241" s="2">
        <v>12</v>
      </c>
      <c r="S241" s="2">
        <v>13</v>
      </c>
    </row>
    <row r="242" spans="1:20" ht="14.45" hidden="1" x14ac:dyDescent="0.35">
      <c r="A242" s="135"/>
      <c r="B242" s="135"/>
      <c r="C242" s="594" t="s">
        <v>143</v>
      </c>
      <c r="D242" s="594" t="s">
        <v>144</v>
      </c>
      <c r="E242" s="594" t="s">
        <v>0</v>
      </c>
      <c r="F242" s="134"/>
      <c r="G242" s="594" t="s">
        <v>49</v>
      </c>
      <c r="H242" s="594"/>
      <c r="I242" s="134"/>
      <c r="J242" s="594" t="s">
        <v>50</v>
      </c>
      <c r="K242" s="594"/>
      <c r="L242" s="594"/>
      <c r="M242" s="594"/>
      <c r="N242" s="594"/>
      <c r="O242" s="594"/>
      <c r="P242" s="594"/>
      <c r="Q242" s="594"/>
      <c r="R242" s="594"/>
      <c r="S242" s="594"/>
      <c r="T242" s="134"/>
    </row>
    <row r="243" spans="1:20" ht="14.45" hidden="1" x14ac:dyDescent="0.35">
      <c r="A243" s="135"/>
      <c r="B243" s="135"/>
      <c r="C243" s="594"/>
      <c r="D243" s="594"/>
      <c r="E243" s="594"/>
      <c r="F243" s="134"/>
      <c r="G243" s="594" t="s">
        <v>2</v>
      </c>
      <c r="H243" s="594" t="s">
        <v>3</v>
      </c>
      <c r="I243" s="134"/>
      <c r="J243" s="594" t="s">
        <v>2</v>
      </c>
      <c r="K243" s="594"/>
      <c r="L243" s="594"/>
      <c r="M243" s="594"/>
      <c r="N243" s="134"/>
      <c r="O243" s="134"/>
      <c r="P243" s="594" t="s">
        <v>47</v>
      </c>
      <c r="Q243" s="594"/>
      <c r="R243" s="594"/>
      <c r="S243" s="594"/>
      <c r="T243" s="134"/>
    </row>
    <row r="244" spans="1:20" ht="14.45" hidden="1" x14ac:dyDescent="0.35">
      <c r="A244" s="135"/>
      <c r="B244" s="135"/>
      <c r="C244" s="594"/>
      <c r="D244" s="594"/>
      <c r="E244" s="594"/>
      <c r="F244" s="134"/>
      <c r="G244" s="594"/>
      <c r="H244" s="594"/>
      <c r="I244" s="134"/>
      <c r="J244" s="134" t="s">
        <v>43</v>
      </c>
      <c r="K244" s="134" t="s">
        <v>46</v>
      </c>
      <c r="L244" s="69" t="s">
        <v>45</v>
      </c>
      <c r="M244" s="134" t="s">
        <v>38</v>
      </c>
      <c r="N244" s="134"/>
      <c r="O244" s="134"/>
      <c r="P244" s="134" t="s">
        <v>43</v>
      </c>
      <c r="Q244" s="134" t="s">
        <v>44</v>
      </c>
      <c r="R244" s="69" t="s">
        <v>45</v>
      </c>
      <c r="S244" s="134" t="s">
        <v>38</v>
      </c>
      <c r="T244" s="134"/>
    </row>
    <row r="245" spans="1:20" ht="29.1" hidden="1" x14ac:dyDescent="0.35">
      <c r="A245" s="135">
        <v>1</v>
      </c>
      <c r="B245" s="160" t="s">
        <v>83</v>
      </c>
      <c r="C245" s="134"/>
      <c r="D245" s="134"/>
      <c r="E245" s="70"/>
      <c r="F245" s="70"/>
      <c r="G245" s="134" t="e">
        <f t="shared" ref="G245:H248" si="3">(G33+G185+G210+G235)</f>
        <v>#VALUE!</v>
      </c>
      <c r="H245" s="134" t="e">
        <f t="shared" si="3"/>
        <v>#VALUE!</v>
      </c>
      <c r="I245" s="134"/>
      <c r="J245" s="134" t="e">
        <f t="shared" ref="J245:M248" si="4">(J33+J185+J210+J235)</f>
        <v>#VALUE!</v>
      </c>
      <c r="K245" s="134" t="e">
        <f t="shared" si="4"/>
        <v>#VALUE!</v>
      </c>
      <c r="L245" s="134" t="e">
        <f t="shared" si="4"/>
        <v>#VALUE!</v>
      </c>
      <c r="M245" s="134" t="e">
        <f t="shared" si="4"/>
        <v>#VALUE!</v>
      </c>
      <c r="N245" s="134"/>
      <c r="O245" s="134"/>
      <c r="P245" s="134" t="e">
        <f t="shared" ref="P245:S248" si="5">(P33+P185+P210+P235)</f>
        <v>#VALUE!</v>
      </c>
      <c r="Q245" s="134" t="e">
        <f t="shared" si="5"/>
        <v>#VALUE!</v>
      </c>
      <c r="R245" s="134" t="e">
        <f t="shared" si="5"/>
        <v>#VALUE!</v>
      </c>
      <c r="S245" s="134" t="e">
        <f t="shared" si="5"/>
        <v>#VALUE!</v>
      </c>
      <c r="T245" s="134"/>
    </row>
    <row r="246" spans="1:20" ht="29.1" hidden="1" x14ac:dyDescent="0.35">
      <c r="A246" s="135">
        <v>2</v>
      </c>
      <c r="B246" s="160" t="s">
        <v>73</v>
      </c>
      <c r="C246" s="134"/>
      <c r="D246" s="134"/>
      <c r="E246" s="70"/>
      <c r="F246" s="70"/>
      <c r="G246" s="134" t="e">
        <f t="shared" si="3"/>
        <v>#VALUE!</v>
      </c>
      <c r="H246" s="134" t="e">
        <f t="shared" si="3"/>
        <v>#VALUE!</v>
      </c>
      <c r="I246" s="134"/>
      <c r="J246" s="134" t="e">
        <f t="shared" si="4"/>
        <v>#VALUE!</v>
      </c>
      <c r="K246" s="134" t="e">
        <f t="shared" si="4"/>
        <v>#VALUE!</v>
      </c>
      <c r="L246" s="134" t="e">
        <f t="shared" si="4"/>
        <v>#VALUE!</v>
      </c>
      <c r="M246" s="134" t="e">
        <f t="shared" si="4"/>
        <v>#VALUE!</v>
      </c>
      <c r="N246" s="134"/>
      <c r="O246" s="134"/>
      <c r="P246" s="134" t="e">
        <f t="shared" si="5"/>
        <v>#VALUE!</v>
      </c>
      <c r="Q246" s="134" t="e">
        <f t="shared" si="5"/>
        <v>#VALUE!</v>
      </c>
      <c r="R246" s="134" t="e">
        <f t="shared" si="5"/>
        <v>#VALUE!</v>
      </c>
      <c r="S246" s="134" t="e">
        <f t="shared" si="5"/>
        <v>#VALUE!</v>
      </c>
      <c r="T246" s="134"/>
    </row>
    <row r="247" spans="1:20" ht="29.1" hidden="1" x14ac:dyDescent="0.35">
      <c r="A247" s="135">
        <v>3</v>
      </c>
      <c r="B247" s="160" t="s">
        <v>84</v>
      </c>
      <c r="C247" s="134"/>
      <c r="D247" s="134"/>
      <c r="E247" s="70"/>
      <c r="F247" s="70"/>
      <c r="G247" s="134" t="e">
        <f t="shared" si="3"/>
        <v>#VALUE!</v>
      </c>
      <c r="H247" s="134" t="e">
        <f t="shared" si="3"/>
        <v>#REF!</v>
      </c>
      <c r="I247" s="134"/>
      <c r="J247" s="134">
        <f t="shared" si="4"/>
        <v>1</v>
      </c>
      <c r="K247" s="134">
        <f t="shared" si="4"/>
        <v>0</v>
      </c>
      <c r="L247" s="134">
        <f t="shared" si="4"/>
        <v>0</v>
      </c>
      <c r="M247" s="134">
        <f t="shared" si="4"/>
        <v>12</v>
      </c>
      <c r="N247" s="134"/>
      <c r="O247" s="134"/>
      <c r="P247" s="134" t="e">
        <f t="shared" si="5"/>
        <v>#REF!</v>
      </c>
      <c r="Q247" s="134" t="e">
        <f t="shared" si="5"/>
        <v>#REF!</v>
      </c>
      <c r="R247" s="134">
        <f t="shared" si="5"/>
        <v>0</v>
      </c>
      <c r="S247" s="134">
        <f t="shared" si="5"/>
        <v>43</v>
      </c>
      <c r="T247" s="134"/>
    </row>
    <row r="248" spans="1:20" ht="14.45" hidden="1" x14ac:dyDescent="0.35">
      <c r="A248" s="135">
        <v>4</v>
      </c>
      <c r="B248" s="160" t="s">
        <v>85</v>
      </c>
      <c r="C248" s="134"/>
      <c r="D248" s="134"/>
      <c r="E248" s="70"/>
      <c r="F248" s="70"/>
      <c r="G248" s="134" t="e">
        <f t="shared" si="3"/>
        <v>#VALUE!</v>
      </c>
      <c r="H248" s="134" t="e">
        <f t="shared" si="3"/>
        <v>#VALUE!</v>
      </c>
      <c r="I248" s="134"/>
      <c r="J248" s="134">
        <f t="shared" si="4"/>
        <v>44</v>
      </c>
      <c r="K248" s="134">
        <f t="shared" si="4"/>
        <v>63</v>
      </c>
      <c r="L248" s="134">
        <f t="shared" si="4"/>
        <v>41</v>
      </c>
      <c r="M248" s="134">
        <f t="shared" si="4"/>
        <v>197</v>
      </c>
      <c r="N248" s="134"/>
      <c r="O248" s="134"/>
      <c r="P248" s="134">
        <f t="shared" si="5"/>
        <v>26</v>
      </c>
      <c r="Q248" s="134">
        <f t="shared" si="5"/>
        <v>48</v>
      </c>
      <c r="R248" s="134">
        <f t="shared" si="5"/>
        <v>19</v>
      </c>
      <c r="S248" s="134">
        <f t="shared" si="5"/>
        <v>113</v>
      </c>
      <c r="T248" s="134"/>
    </row>
    <row r="249" spans="1:20" ht="29.1" hidden="1" x14ac:dyDescent="0.35">
      <c r="A249" s="135">
        <v>5</v>
      </c>
      <c r="B249" s="160" t="s">
        <v>86</v>
      </c>
      <c r="C249" s="134"/>
      <c r="D249" s="134"/>
      <c r="E249" s="70"/>
      <c r="F249" s="70"/>
      <c r="G249" s="134" t="e">
        <f>(G37+G189+G214+#REF!)</f>
        <v>#VALUE!</v>
      </c>
      <c r="H249" s="134" t="e">
        <f>(H37+H189+H214+#REF!)</f>
        <v>#VALUE!</v>
      </c>
      <c r="I249" s="134"/>
      <c r="J249" s="134" t="e">
        <f>(J37+J189+J214+#REF!)</f>
        <v>#VALUE!</v>
      </c>
      <c r="K249" s="134" t="e">
        <f>(K37+K189+K214+#REF!)</f>
        <v>#VALUE!</v>
      </c>
      <c r="L249" s="134" t="e">
        <f>(L37+L189+L214+#REF!)</f>
        <v>#VALUE!</v>
      </c>
      <c r="M249" s="134" t="e">
        <f>(M37+M189+M214+#REF!)</f>
        <v>#VALUE!</v>
      </c>
      <c r="N249" s="134"/>
      <c r="O249" s="134"/>
      <c r="P249" s="134" t="e">
        <f>(P37+P189+P214+#REF!)</f>
        <v>#VALUE!</v>
      </c>
      <c r="Q249" s="134" t="e">
        <f>(Q37+Q189+Q214+#REF!)</f>
        <v>#VALUE!</v>
      </c>
      <c r="R249" s="134" t="e">
        <f>(R37+R189+R214+#REF!)</f>
        <v>#VALUE!</v>
      </c>
      <c r="S249" s="134" t="e">
        <f>(S37+S189+S214+#REF!)</f>
        <v>#VALUE!</v>
      </c>
      <c r="T249" s="134"/>
    </row>
    <row r="250" spans="1:20" ht="29.1" hidden="1" x14ac:dyDescent="0.35">
      <c r="A250" s="135">
        <v>6</v>
      </c>
      <c r="B250" s="160" t="s">
        <v>87</v>
      </c>
      <c r="C250" s="134"/>
      <c r="D250" s="134"/>
      <c r="E250" s="70"/>
      <c r="F250" s="70"/>
      <c r="G250" s="134" t="e">
        <f>(G38+G190+G215+#REF!)</f>
        <v>#VALUE!</v>
      </c>
      <c r="H250" s="134" t="e">
        <f>(H38+H190+H215+#REF!)</f>
        <v>#VALUE!</v>
      </c>
      <c r="I250" s="134"/>
      <c r="J250" s="134" t="e">
        <f>(J38+J190+J215+#REF!)</f>
        <v>#VALUE!</v>
      </c>
      <c r="K250" s="134" t="e">
        <f>(K38+K190+K215+#REF!)</f>
        <v>#VALUE!</v>
      </c>
      <c r="L250" s="134" t="e">
        <f>(L38+L190+L215+#REF!)</f>
        <v>#VALUE!</v>
      </c>
      <c r="M250" s="134" t="e">
        <f>(M38+M190+M215+#REF!)</f>
        <v>#VALUE!</v>
      </c>
      <c r="N250" s="134"/>
      <c r="O250" s="134"/>
      <c r="P250" s="134" t="e">
        <f>(P38+P190+P215+#REF!)</f>
        <v>#VALUE!</v>
      </c>
      <c r="Q250" s="134" t="e">
        <f>(Q38+Q190+Q215+#REF!)</f>
        <v>#VALUE!</v>
      </c>
      <c r="R250" s="134" t="e">
        <f>(R38+R190+R215+#REF!)</f>
        <v>#VALUE!</v>
      </c>
      <c r="S250" s="134" t="e">
        <f>(S38+S190+S215+#REF!)</f>
        <v>#VALUE!</v>
      </c>
      <c r="T250" s="134"/>
    </row>
    <row r="251" spans="1:20" ht="14.45" hidden="1" x14ac:dyDescent="0.35">
      <c r="A251" s="135">
        <v>7</v>
      </c>
      <c r="B251" s="160" t="s">
        <v>88</v>
      </c>
      <c r="C251" s="134"/>
      <c r="D251" s="134"/>
      <c r="E251" s="70"/>
      <c r="F251" s="70"/>
      <c r="G251" s="134" t="e">
        <f>(G39+G191+G216+#REF!)</f>
        <v>#VALUE!</v>
      </c>
      <c r="H251" s="134" t="e">
        <f>(H39+H191+H216+#REF!)</f>
        <v>#VALUE!</v>
      </c>
      <c r="I251" s="134"/>
      <c r="J251" s="134" t="e">
        <f>(J39+J191+J216+#REF!)</f>
        <v>#VALUE!</v>
      </c>
      <c r="K251" s="134" t="e">
        <f>(K39+K191+K216+#REF!)</f>
        <v>#VALUE!</v>
      </c>
      <c r="L251" s="134" t="e">
        <f>(L39+L191+L216+#REF!)</f>
        <v>#VALUE!</v>
      </c>
      <c r="M251" s="134" t="e">
        <f>(M39+M191+M216+#REF!)</f>
        <v>#VALUE!</v>
      </c>
      <c r="N251" s="134"/>
      <c r="O251" s="134"/>
      <c r="P251" s="134" t="e">
        <f>(P39+P191+P216+#REF!)</f>
        <v>#VALUE!</v>
      </c>
      <c r="Q251" s="134" t="e">
        <f>(Q39+Q191+Q216+#REF!)</f>
        <v>#VALUE!</v>
      </c>
      <c r="R251" s="134" t="e">
        <f>(R39+R191+R216+#REF!)</f>
        <v>#VALUE!</v>
      </c>
      <c r="S251" s="134" t="e">
        <f>(S39+S191+S216+#REF!)</f>
        <v>#VALUE!</v>
      </c>
      <c r="T251" s="134"/>
    </row>
    <row r="252" spans="1:20" ht="14.45" hidden="1" x14ac:dyDescent="0.35">
      <c r="A252" s="135">
        <v>8</v>
      </c>
      <c r="B252" s="160" t="s">
        <v>62</v>
      </c>
      <c r="C252" s="134"/>
      <c r="D252" s="134"/>
      <c r="E252" s="70"/>
      <c r="F252" s="70"/>
      <c r="G252" s="134" t="e">
        <f>(G40+G192+G217+#REF!)</f>
        <v>#VALUE!</v>
      </c>
      <c r="H252" s="134" t="e">
        <f>(H40+H192+H217+#REF!)</f>
        <v>#VALUE!</v>
      </c>
      <c r="I252" s="134"/>
      <c r="J252" s="134" t="e">
        <f>(J40+J192+J217+#REF!)</f>
        <v>#VALUE!</v>
      </c>
      <c r="K252" s="134" t="e">
        <f>(K40+K192+K217+#REF!)</f>
        <v>#VALUE!</v>
      </c>
      <c r="L252" s="134" t="e">
        <f>(L40+L192+L217+#REF!)</f>
        <v>#VALUE!</v>
      </c>
      <c r="M252" s="134" t="e">
        <f>(M40+M192+M217+#REF!)</f>
        <v>#VALUE!</v>
      </c>
      <c r="N252" s="134"/>
      <c r="O252" s="134"/>
      <c r="P252" s="134" t="e">
        <f>(P40+P192+P217+#REF!)</f>
        <v>#VALUE!</v>
      </c>
      <c r="Q252" s="134" t="e">
        <f>(Q40+Q192+Q217+#REF!)</f>
        <v>#VALUE!</v>
      </c>
      <c r="R252" s="134" t="e">
        <f>(R40+R192+R217+#REF!)</f>
        <v>#VALUE!</v>
      </c>
      <c r="S252" s="134" t="e">
        <f>(S40+S192+S217+#REF!)</f>
        <v>#VALUE!</v>
      </c>
      <c r="T252" s="134"/>
    </row>
    <row r="253" spans="1:20" ht="14.45" hidden="1" x14ac:dyDescent="0.35">
      <c r="A253" s="135">
        <v>9</v>
      </c>
      <c r="B253" s="160" t="s">
        <v>77</v>
      </c>
      <c r="C253" s="134"/>
      <c r="D253" s="134"/>
      <c r="E253" s="70"/>
      <c r="F253" s="70"/>
      <c r="G253" s="134" t="e">
        <f>(G41+G193+G218+#REF!)</f>
        <v>#VALUE!</v>
      </c>
      <c r="H253" s="134" t="e">
        <f>(H41+H193+H218+#REF!)</f>
        <v>#VALUE!</v>
      </c>
      <c r="I253" s="134"/>
      <c r="J253" s="134" t="e">
        <f>(J41+J193+J218+#REF!)</f>
        <v>#VALUE!</v>
      </c>
      <c r="K253" s="134" t="e">
        <f>(K41+K193+K218+#REF!)</f>
        <v>#VALUE!</v>
      </c>
      <c r="L253" s="134" t="e">
        <f>(L41+L193+L218+#REF!)</f>
        <v>#VALUE!</v>
      </c>
      <c r="M253" s="134" t="e">
        <f>(M41+M193+M218+#REF!)</f>
        <v>#VALUE!</v>
      </c>
      <c r="N253" s="134"/>
      <c r="O253" s="134"/>
      <c r="P253" s="134" t="e">
        <f>(P41+P193+P218+#REF!)</f>
        <v>#VALUE!</v>
      </c>
      <c r="Q253" s="134" t="e">
        <f>(Q41+Q193+Q218+#REF!)</f>
        <v>#VALUE!</v>
      </c>
      <c r="R253" s="134" t="e">
        <f>(R41+R193+R218+#REF!)</f>
        <v>#VALUE!</v>
      </c>
      <c r="S253" s="134" t="e">
        <f>(S41+S193+S218+#REF!)</f>
        <v>#VALUE!</v>
      </c>
      <c r="T253" s="134"/>
    </row>
    <row r="254" spans="1:20" ht="29.1" hidden="1" x14ac:dyDescent="0.35">
      <c r="A254" s="135">
        <v>10</v>
      </c>
      <c r="B254" s="160" t="s">
        <v>72</v>
      </c>
      <c r="C254" s="134"/>
      <c r="D254" s="134"/>
      <c r="E254" s="70"/>
      <c r="F254" s="70"/>
      <c r="G254" s="134" t="e">
        <f>(G42+G194+G219+#REF!)</f>
        <v>#VALUE!</v>
      </c>
      <c r="H254" s="134" t="e">
        <f>(H42+H194+H219+#REF!)</f>
        <v>#VALUE!</v>
      </c>
      <c r="I254" s="134"/>
      <c r="J254" s="134" t="e">
        <f>(J42+J194+J219+#REF!)</f>
        <v>#VALUE!</v>
      </c>
      <c r="K254" s="134" t="e">
        <f>(K42+K194+K219+#REF!)</f>
        <v>#VALUE!</v>
      </c>
      <c r="L254" s="134" t="e">
        <f>(L42+L194+L219+#REF!)</f>
        <v>#VALUE!</v>
      </c>
      <c r="M254" s="134" t="e">
        <f>(M42+M194+M219+#REF!)</f>
        <v>#VALUE!</v>
      </c>
      <c r="N254" s="134"/>
      <c r="O254" s="134"/>
      <c r="P254" s="134" t="e">
        <f>(P42+P194+P219+#REF!)</f>
        <v>#VALUE!</v>
      </c>
      <c r="Q254" s="134" t="e">
        <f>(Q42+Q194+Q219+#REF!)</f>
        <v>#VALUE!</v>
      </c>
      <c r="R254" s="134" t="e">
        <f>(R42+R194+R219+#REF!)</f>
        <v>#VALUE!</v>
      </c>
      <c r="S254" s="134" t="e">
        <f>(S42+S194+S219+#REF!)</f>
        <v>#VALUE!</v>
      </c>
      <c r="T254" s="134"/>
    </row>
    <row r="255" spans="1:20" ht="14.45" hidden="1" x14ac:dyDescent="0.35">
      <c r="A255" s="135">
        <v>11</v>
      </c>
      <c r="B255" s="160" t="s">
        <v>89</v>
      </c>
      <c r="C255" s="134"/>
      <c r="D255" s="134"/>
      <c r="E255" s="70"/>
      <c r="F255" s="70"/>
      <c r="G255" s="134" t="e">
        <f>(G43+G195+G220+#REF!)</f>
        <v>#VALUE!</v>
      </c>
      <c r="H255" s="134" t="e">
        <f>(H43+H195+H220+#REF!)</f>
        <v>#VALUE!</v>
      </c>
      <c r="I255" s="134"/>
      <c r="J255" s="134" t="e">
        <f>(J43+J195+J220+#REF!)</f>
        <v>#VALUE!</v>
      </c>
      <c r="K255" s="134" t="e">
        <f>(K43+K195+K220+#REF!)</f>
        <v>#VALUE!</v>
      </c>
      <c r="L255" s="134" t="e">
        <f>(L43+L195+L220+#REF!)</f>
        <v>#VALUE!</v>
      </c>
      <c r="M255" s="134" t="e">
        <f>(M43+M195+M220+#REF!)</f>
        <v>#VALUE!</v>
      </c>
      <c r="N255" s="134"/>
      <c r="O255" s="134"/>
      <c r="P255" s="134" t="e">
        <f>(P43+P195+P220+#REF!)</f>
        <v>#VALUE!</v>
      </c>
      <c r="Q255" s="134" t="e">
        <f>(Q43+Q195+Q220+#REF!)</f>
        <v>#VALUE!</v>
      </c>
      <c r="R255" s="134" t="e">
        <f>(R43+R195+R220+#REF!)</f>
        <v>#VALUE!</v>
      </c>
      <c r="S255" s="134" t="e">
        <f>(S43+S195+S220+#REF!)</f>
        <v>#VALUE!</v>
      </c>
      <c r="T255" s="134"/>
    </row>
    <row r="256" spans="1:20" ht="14.45" hidden="1" x14ac:dyDescent="0.35">
      <c r="A256" s="135">
        <v>12</v>
      </c>
      <c r="B256" s="160" t="s">
        <v>79</v>
      </c>
      <c r="C256" s="134"/>
      <c r="D256" s="134"/>
      <c r="E256" s="70"/>
      <c r="F256" s="70"/>
      <c r="G256" s="134" t="e">
        <f>(G44+G196+G221+#REF!)</f>
        <v>#VALUE!</v>
      </c>
      <c r="H256" s="134" t="e">
        <f>(H44+H196+H221+#REF!)</f>
        <v>#VALUE!</v>
      </c>
      <c r="I256" s="134"/>
      <c r="J256" s="134" t="e">
        <f>(J44+J196+J221+#REF!)</f>
        <v>#VALUE!</v>
      </c>
      <c r="K256" s="134" t="e">
        <f>(K44+K196+K221+#REF!)</f>
        <v>#VALUE!</v>
      </c>
      <c r="L256" s="134" t="e">
        <f>(L44+L196+L221+#REF!)</f>
        <v>#VALUE!</v>
      </c>
      <c r="M256" s="134" t="e">
        <f>(M44+M196+M221+#REF!)</f>
        <v>#VALUE!</v>
      </c>
      <c r="N256" s="134"/>
      <c r="O256" s="134"/>
      <c r="P256" s="134" t="e">
        <f>(P44+P196+P221+#REF!)</f>
        <v>#VALUE!</v>
      </c>
      <c r="Q256" s="134" t="e">
        <f>(Q44+Q196+Q221+#REF!)</f>
        <v>#VALUE!</v>
      </c>
      <c r="R256" s="134" t="e">
        <f>(R44+R196+R221+#REF!)</f>
        <v>#VALUE!</v>
      </c>
      <c r="S256" s="134" t="e">
        <f>(S44+S196+S221+#REF!)</f>
        <v>#VALUE!</v>
      </c>
      <c r="T256" s="134"/>
    </row>
    <row r="257" spans="1:20" ht="29.1" hidden="1" x14ac:dyDescent="0.35">
      <c r="A257" s="135">
        <v>13</v>
      </c>
      <c r="B257" s="160" t="s">
        <v>74</v>
      </c>
      <c r="C257" s="134"/>
      <c r="D257" s="134"/>
      <c r="E257" s="70"/>
      <c r="F257" s="70"/>
      <c r="G257" s="134" t="e">
        <f>(G45+G197+G222+#REF!)</f>
        <v>#VALUE!</v>
      </c>
      <c r="H257" s="134" t="e">
        <f>(H45+H197+H222+#REF!)</f>
        <v>#VALUE!</v>
      </c>
      <c r="I257" s="134"/>
      <c r="J257" s="134" t="e">
        <f>(J45+J197+J222+#REF!)</f>
        <v>#VALUE!</v>
      </c>
      <c r="K257" s="134" t="e">
        <f>(K45+K197+K222+#REF!)</f>
        <v>#VALUE!</v>
      </c>
      <c r="L257" s="134" t="e">
        <f>(L45+L197+L222+#REF!)</f>
        <v>#VALUE!</v>
      </c>
      <c r="M257" s="134" t="e">
        <f>(M45+M197+M222+#REF!)</f>
        <v>#VALUE!</v>
      </c>
      <c r="N257" s="134"/>
      <c r="O257" s="134"/>
      <c r="P257" s="134" t="e">
        <f>(P45+P197+P222+#REF!)</f>
        <v>#VALUE!</v>
      </c>
      <c r="Q257" s="134" t="e">
        <f>(Q45+Q197+Q222+#REF!)</f>
        <v>#VALUE!</v>
      </c>
      <c r="R257" s="134" t="e">
        <f>(R45+R197+R222+#REF!)</f>
        <v>#VALUE!</v>
      </c>
      <c r="S257" s="134" t="e">
        <f>(S45+S197+S222+#REF!)</f>
        <v>#VALUE!</v>
      </c>
      <c r="T257" s="134"/>
    </row>
    <row r="258" spans="1:20" ht="29.1" hidden="1" x14ac:dyDescent="0.35">
      <c r="A258" s="135">
        <v>14</v>
      </c>
      <c r="B258" s="160" t="s">
        <v>70</v>
      </c>
      <c r="C258" s="134"/>
      <c r="D258" s="134"/>
      <c r="E258" s="70"/>
      <c r="F258" s="70"/>
      <c r="G258" s="134" t="e">
        <f>(G46+G198+G223+#REF!)</f>
        <v>#VALUE!</v>
      </c>
      <c r="H258" s="134" t="e">
        <f>(H46+H198+H223+#REF!)</f>
        <v>#VALUE!</v>
      </c>
      <c r="I258" s="134"/>
      <c r="J258" s="134" t="e">
        <f>(J46+J198+J223+#REF!)</f>
        <v>#VALUE!</v>
      </c>
      <c r="K258" s="134" t="e">
        <f>(K46+K198+K223+#REF!)</f>
        <v>#VALUE!</v>
      </c>
      <c r="L258" s="134" t="e">
        <f>(L46+L198+L223+#REF!)</f>
        <v>#VALUE!</v>
      </c>
      <c r="M258" s="134" t="e">
        <f>(M46+M198+M223+#REF!)</f>
        <v>#VALUE!</v>
      </c>
      <c r="N258" s="134"/>
      <c r="O258" s="134"/>
      <c r="P258" s="134" t="e">
        <f>(P46+P198+P223+#REF!)</f>
        <v>#VALUE!</v>
      </c>
      <c r="Q258" s="134" t="e">
        <f>(Q46+Q198+Q223+#REF!)</f>
        <v>#VALUE!</v>
      </c>
      <c r="R258" s="134" t="e">
        <f>(R46+R198+R223+#REF!)</f>
        <v>#VALUE!</v>
      </c>
      <c r="S258" s="134" t="e">
        <f>(S46+S198+S223+#REF!)</f>
        <v>#VALUE!</v>
      </c>
      <c r="T258" s="134"/>
    </row>
    <row r="259" spans="1:20" ht="29.1" hidden="1" x14ac:dyDescent="0.35">
      <c r="A259" s="135">
        <v>15</v>
      </c>
      <c r="B259" s="160" t="s">
        <v>90</v>
      </c>
      <c r="C259" s="134"/>
      <c r="D259" s="134"/>
      <c r="E259" s="70"/>
      <c r="F259" s="70"/>
      <c r="G259" s="134" t="e">
        <f>(G47+G199+G224+#REF!)</f>
        <v>#VALUE!</v>
      </c>
      <c r="H259" s="134" t="e">
        <f>(H47+H199+H224+#REF!)</f>
        <v>#VALUE!</v>
      </c>
      <c r="I259" s="134"/>
      <c r="J259" s="134" t="e">
        <f>(J47+J199+J224+#REF!)</f>
        <v>#VALUE!</v>
      </c>
      <c r="K259" s="134" t="e">
        <f>(K47+K199+K224+#REF!)</f>
        <v>#VALUE!</v>
      </c>
      <c r="L259" s="134" t="e">
        <f>(L47+L199+L224+#REF!)</f>
        <v>#VALUE!</v>
      </c>
      <c r="M259" s="134" t="e">
        <f>(M47+M199+M224+#REF!)</f>
        <v>#VALUE!</v>
      </c>
      <c r="N259" s="134"/>
      <c r="O259" s="134"/>
      <c r="P259" s="134" t="e">
        <f>(P47+P199+P224+#REF!)</f>
        <v>#VALUE!</v>
      </c>
      <c r="Q259" s="134" t="e">
        <f>(Q47+Q199+Q224+#REF!)</f>
        <v>#VALUE!</v>
      </c>
      <c r="R259" s="134" t="e">
        <f>(R47+R199+R224+#REF!)</f>
        <v>#VALUE!</v>
      </c>
      <c r="S259" s="134" t="e">
        <f>(S47+S199+S224+#REF!)</f>
        <v>#VALUE!</v>
      </c>
      <c r="T259" s="134"/>
    </row>
    <row r="260" spans="1:20" ht="29.1" hidden="1" x14ac:dyDescent="0.35">
      <c r="A260" s="135">
        <v>16</v>
      </c>
      <c r="B260" s="160" t="s">
        <v>66</v>
      </c>
      <c r="C260" s="134"/>
      <c r="D260" s="134"/>
      <c r="E260" s="70"/>
      <c r="F260" s="70"/>
      <c r="G260" s="71" t="e">
        <f>(G48+G200+G225+#REF!)</f>
        <v>#VALUE!</v>
      </c>
      <c r="H260" s="71" t="e">
        <f>(H48+H200+H225+#REF!)</f>
        <v>#VALUE!</v>
      </c>
      <c r="I260" s="71"/>
      <c r="J260" s="71" t="e">
        <f>(J48+J200+J225+#REF!)</f>
        <v>#VALUE!</v>
      </c>
      <c r="K260" s="71" t="e">
        <f>(K48+K200+K225+#REF!)</f>
        <v>#VALUE!</v>
      </c>
      <c r="L260" s="71" t="e">
        <f>(L48+L200+L225+#REF!)</f>
        <v>#VALUE!</v>
      </c>
      <c r="M260" s="71" t="e">
        <f>(M48+M200+M225+#REF!)</f>
        <v>#VALUE!</v>
      </c>
      <c r="N260" s="71"/>
      <c r="O260" s="71"/>
      <c r="P260" s="71" t="e">
        <f>(P48+P200+P225+#REF!)</f>
        <v>#VALUE!</v>
      </c>
      <c r="Q260" s="71" t="e">
        <f>(Q48+Q200+Q225+#REF!)</f>
        <v>#VALUE!</v>
      </c>
      <c r="R260" s="71" t="e">
        <f>(R48+R200+R225+#REF!)</f>
        <v>#VALUE!</v>
      </c>
      <c r="S260" s="71" t="e">
        <f>(S48+S200+S225+#REF!)</f>
        <v>#VALUE!</v>
      </c>
      <c r="T260" s="71"/>
    </row>
    <row r="261" spans="1:20" ht="29.1" hidden="1" x14ac:dyDescent="0.35">
      <c r="A261" s="135">
        <v>17</v>
      </c>
      <c r="B261" s="160" t="s">
        <v>67</v>
      </c>
      <c r="C261" s="134"/>
      <c r="D261" s="134"/>
      <c r="E261" s="70"/>
      <c r="F261" s="70"/>
      <c r="G261" s="71" t="e">
        <f>(G50+G201+G226+#REF!)</f>
        <v>#VALUE!</v>
      </c>
      <c r="H261" s="71" t="e">
        <f>(H50+H201+H226+#REF!)</f>
        <v>#VALUE!</v>
      </c>
      <c r="I261" s="71"/>
      <c r="J261" s="71" t="e">
        <f>(J50+J201+J226+#REF!)</f>
        <v>#VALUE!</v>
      </c>
      <c r="K261" s="71" t="e">
        <f>(K50+K201+K226+#REF!)</f>
        <v>#VALUE!</v>
      </c>
      <c r="L261" s="71" t="e">
        <f>(L50+L201+L226+#REF!)</f>
        <v>#VALUE!</v>
      </c>
      <c r="M261" s="71" t="e">
        <f>(M50+M201+M226+#REF!)</f>
        <v>#VALUE!</v>
      </c>
      <c r="N261" s="71"/>
      <c r="O261" s="71"/>
      <c r="P261" s="71" t="e">
        <f>(P50+P201+P226+#REF!)</f>
        <v>#VALUE!</v>
      </c>
      <c r="Q261" s="71" t="e">
        <f>(Q50+Q201+Q226+#REF!)</f>
        <v>#VALUE!</v>
      </c>
      <c r="R261" s="71" t="e">
        <f>(R50+R201+R226+#REF!)</f>
        <v>#VALUE!</v>
      </c>
      <c r="S261" s="71" t="e">
        <f>(S50+S201+S226+#REF!)</f>
        <v>#VALUE!</v>
      </c>
      <c r="T261" s="71"/>
    </row>
    <row r="262" spans="1:20" ht="14.45" hidden="1" x14ac:dyDescent="0.35">
      <c r="A262" s="135">
        <v>18</v>
      </c>
      <c r="B262" s="160" t="s">
        <v>81</v>
      </c>
      <c r="C262" s="134"/>
      <c r="D262" s="134"/>
      <c r="E262" s="72"/>
      <c r="F262" s="70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</row>
    <row r="263" spans="1:20" ht="14.45" hidden="1" x14ac:dyDescent="0.35">
      <c r="A263" s="135">
        <v>19</v>
      </c>
      <c r="B263" s="160" t="s">
        <v>68</v>
      </c>
      <c r="C263" s="134"/>
      <c r="D263" s="134"/>
      <c r="E263" s="72"/>
      <c r="F263" s="70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</row>
    <row r="264" spans="1:20" ht="14.45" hidden="1" x14ac:dyDescent="0.35">
      <c r="C264" s="8"/>
      <c r="D264" s="8"/>
      <c r="E264" s="9" t="e">
        <f>VLOOKUP(Control!$B$19,Table5,Data!#REF!,FALSE)</f>
        <v>#REF!</v>
      </c>
      <c r="F264" s="9"/>
      <c r="G264" s="9" t="e">
        <f>VLOOKUP(Control!$B$19,Table5,Data!#REF!,FALSE)</f>
        <v>#REF!</v>
      </c>
      <c r="H264" s="9" t="e">
        <f>VLOOKUP(Control!$B$19,Table5,Data!#REF!,FALSE)</f>
        <v>#REF!</v>
      </c>
      <c r="I264" s="9"/>
      <c r="J264" s="9"/>
      <c r="K264" s="9"/>
      <c r="L264" s="9"/>
      <c r="M264" s="9"/>
      <c r="N264" s="9"/>
      <c r="O264" s="9"/>
      <c r="P264" s="9" t="e">
        <f>VLOOKUP(Control!$B$19,Table5,Data!#REF!,FALSE)</f>
        <v>#REF!</v>
      </c>
      <c r="Q264" s="9" t="e">
        <f>VLOOKUP(Control!$B$19,Table5,Data!#REF!,FALSE)</f>
        <v>#REF!</v>
      </c>
      <c r="R264" s="9"/>
      <c r="S264" s="9"/>
      <c r="T264" s="9"/>
    </row>
    <row r="265" spans="1:20" ht="14.45" hidden="1" x14ac:dyDescent="0.35"/>
    <row r="266" spans="1:20" ht="14.45" hidden="1" x14ac:dyDescent="0.35"/>
    <row r="267" spans="1:20" ht="14.45" hidden="1" x14ac:dyDescent="0.35"/>
    <row r="268" spans="1:20" ht="14.45" hidden="1" x14ac:dyDescent="0.35"/>
    <row r="269" spans="1:20" ht="14.45" hidden="1" x14ac:dyDescent="0.35"/>
    <row r="270" spans="1:20" ht="14.45" hidden="1" x14ac:dyDescent="0.35"/>
    <row r="271" spans="1:20" ht="14.45" hidden="1" x14ac:dyDescent="0.35"/>
    <row r="272" spans="1:20" ht="14.45" hidden="1" x14ac:dyDescent="0.35"/>
    <row r="273" spans="1:18" ht="14.45" hidden="1" x14ac:dyDescent="0.35"/>
    <row r="274" spans="1:18" s="15" customFormat="1" ht="21" hidden="1" x14ac:dyDescent="0.35">
      <c r="A274" s="15" t="s">
        <v>12</v>
      </c>
    </row>
    <row r="275" spans="1:18" ht="14.45" hidden="1" x14ac:dyDescent="0.35"/>
    <row r="276" spans="1:18" ht="14.45" hidden="1" customHeight="1" x14ac:dyDescent="0.35">
      <c r="C276" s="10" t="s">
        <v>5</v>
      </c>
      <c r="D276" s="10"/>
      <c r="E276" s="591" t="s">
        <v>1</v>
      </c>
      <c r="F276" s="591"/>
      <c r="G276" s="591"/>
      <c r="H276" s="591"/>
      <c r="I276" s="136"/>
      <c r="J276" s="33"/>
      <c r="K276" s="33"/>
      <c r="L276" s="33"/>
      <c r="M276" s="33"/>
      <c r="N276" s="136"/>
      <c r="O276" s="136"/>
    </row>
    <row r="277" spans="1:18" ht="14.45" hidden="1" x14ac:dyDescent="0.35">
      <c r="C277" s="13" t="str">
        <f>E51</f>
        <v xml:space="preserve">Bristol, Bristol Royal Hospital for Children </v>
      </c>
      <c r="D277" s="13"/>
      <c r="E277" s="14"/>
      <c r="F277" s="14"/>
      <c r="G277" s="14"/>
      <c r="H277" s="14"/>
      <c r="I277" s="14"/>
      <c r="J277" s="12"/>
      <c r="K277" s="12"/>
      <c r="L277" s="12"/>
      <c r="M277" s="12"/>
      <c r="N277" s="12"/>
      <c r="O277" s="12"/>
      <c r="P277" s="12"/>
    </row>
    <row r="278" spans="1:18" ht="14.45" hidden="1" x14ac:dyDescent="0.35">
      <c r="C278" s="14"/>
      <c r="D278" s="14"/>
      <c r="E278" s="14" t="s">
        <v>6</v>
      </c>
      <c r="F278" s="14" t="s">
        <v>7</v>
      </c>
      <c r="G278" s="14" t="s">
        <v>8</v>
      </c>
      <c r="H278" s="14" t="s">
        <v>9</v>
      </c>
      <c r="I278" s="14"/>
      <c r="J278" s="12"/>
      <c r="K278" s="12"/>
      <c r="L278" s="12"/>
      <c r="M278" s="12"/>
      <c r="N278" s="12"/>
      <c r="O278" s="12"/>
      <c r="P278" s="12"/>
    </row>
    <row r="279" spans="1:18" ht="14.45" hidden="1" x14ac:dyDescent="0.35">
      <c r="C279" s="14" t="s">
        <v>2</v>
      </c>
      <c r="D279" s="14"/>
      <c r="E279" s="14">
        <v>19</v>
      </c>
      <c r="F279" s="14">
        <v>16</v>
      </c>
      <c r="G279" s="14">
        <v>15</v>
      </c>
      <c r="H279" s="14">
        <v>23</v>
      </c>
      <c r="I279" s="14"/>
      <c r="J279" s="12"/>
      <c r="K279" s="12"/>
      <c r="L279" s="12"/>
      <c r="M279" s="12"/>
      <c r="N279" s="12"/>
      <c r="O279" s="12"/>
      <c r="P279" s="12"/>
    </row>
    <row r="280" spans="1:18" ht="14.45" hidden="1" x14ac:dyDescent="0.35">
      <c r="C280" s="14" t="s">
        <v>3</v>
      </c>
      <c r="D280" s="14"/>
      <c r="E280" s="14">
        <f>H51</f>
        <v>0</v>
      </c>
      <c r="F280" s="14" t="str">
        <f>H178</f>
        <v>No data</v>
      </c>
      <c r="G280" s="14" t="str">
        <f>H203</f>
        <v>No data</v>
      </c>
      <c r="H280" s="14" t="e">
        <f>#REF!</f>
        <v>#REF!</v>
      </c>
      <c r="I280" s="14"/>
    </row>
    <row r="281" spans="1:18" ht="14.45" hidden="1" x14ac:dyDescent="0.35">
      <c r="R281" s="2" t="s">
        <v>75</v>
      </c>
    </row>
    <row r="282" spans="1:18" ht="14.45" hidden="1" x14ac:dyDescent="0.35"/>
    <row r="283" spans="1:18" ht="14.45" hidden="1" x14ac:dyDescent="0.35"/>
    <row r="284" spans="1:18" ht="14.45" hidden="1" x14ac:dyDescent="0.35"/>
  </sheetData>
  <mergeCells count="122">
    <mergeCell ref="U58:U59"/>
    <mergeCell ref="V58:V59"/>
    <mergeCell ref="E57:E59"/>
    <mergeCell ref="G57:H57"/>
    <mergeCell ref="G58:G59"/>
    <mergeCell ref="E29:E31"/>
    <mergeCell ref="G29:H29"/>
    <mergeCell ref="H58:H59"/>
    <mergeCell ref="F29:F31"/>
    <mergeCell ref="I29:T29"/>
    <mergeCell ref="I30:N30"/>
    <mergeCell ref="O30:T30"/>
    <mergeCell ref="F57:F59"/>
    <mergeCell ref="I57:T57"/>
    <mergeCell ref="I58:N58"/>
    <mergeCell ref="O58:T58"/>
    <mergeCell ref="G30:G31"/>
    <mergeCell ref="G110:G111"/>
    <mergeCell ref="H110:H111"/>
    <mergeCell ref="C134:C136"/>
    <mergeCell ref="C162:C164"/>
    <mergeCell ref="G134:H134"/>
    <mergeCell ref="E134:E136"/>
    <mergeCell ref="C4:C6"/>
    <mergeCell ref="E4:E6"/>
    <mergeCell ref="U5:U6"/>
    <mergeCell ref="U4:V4"/>
    <mergeCell ref="D4:D6"/>
    <mergeCell ref="F4:F6"/>
    <mergeCell ref="I5:N5"/>
    <mergeCell ref="O5:T5"/>
    <mergeCell ref="I4:T4"/>
    <mergeCell ref="G4:H4"/>
    <mergeCell ref="V5:V6"/>
    <mergeCell ref="G5:G6"/>
    <mergeCell ref="H5:H6"/>
    <mergeCell ref="U29:V29"/>
    <mergeCell ref="H30:H31"/>
    <mergeCell ref="U30:U31"/>
    <mergeCell ref="V30:V31"/>
    <mergeCell ref="U57:V57"/>
    <mergeCell ref="D82:D84"/>
    <mergeCell ref="F82:F84"/>
    <mergeCell ref="I82:T82"/>
    <mergeCell ref="I83:N83"/>
    <mergeCell ref="O83:T83"/>
    <mergeCell ref="E82:E84"/>
    <mergeCell ref="G82:H82"/>
    <mergeCell ref="U82:V82"/>
    <mergeCell ref="G83:G84"/>
    <mergeCell ref="H83:H84"/>
    <mergeCell ref="U83:U84"/>
    <mergeCell ref="V83:V84"/>
    <mergeCell ref="E187:E189"/>
    <mergeCell ref="G187:H187"/>
    <mergeCell ref="D242:D244"/>
    <mergeCell ref="V217:V218"/>
    <mergeCell ref="C216:C218"/>
    <mergeCell ref="G216:H216"/>
    <mergeCell ref="U216:V216"/>
    <mergeCell ref="G217:G218"/>
    <mergeCell ref="U217:U218"/>
    <mergeCell ref="D216:D218"/>
    <mergeCell ref="J242:S242"/>
    <mergeCell ref="E242:E244"/>
    <mergeCell ref="G242:H242"/>
    <mergeCell ref="G243:G244"/>
    <mergeCell ref="H243:H244"/>
    <mergeCell ref="J243:M243"/>
    <mergeCell ref="P243:S243"/>
    <mergeCell ref="F216:F218"/>
    <mergeCell ref="I216:T216"/>
    <mergeCell ref="I217:N217"/>
    <mergeCell ref="O217:T217"/>
    <mergeCell ref="V163:V164"/>
    <mergeCell ref="U134:V134"/>
    <mergeCell ref="U135:U136"/>
    <mergeCell ref="C29:C31"/>
    <mergeCell ref="D29:D31"/>
    <mergeCell ref="D57:D59"/>
    <mergeCell ref="C57:C59"/>
    <mergeCell ref="E276:H276"/>
    <mergeCell ref="C157:C158"/>
    <mergeCell ref="E157:E158"/>
    <mergeCell ref="E216:E218"/>
    <mergeCell ref="H217:H218"/>
    <mergeCell ref="C109:C111"/>
    <mergeCell ref="E109:E111"/>
    <mergeCell ref="D109:D111"/>
    <mergeCell ref="F109:F111"/>
    <mergeCell ref="D134:D136"/>
    <mergeCell ref="F134:F136"/>
    <mergeCell ref="C242:C244"/>
    <mergeCell ref="G135:G136"/>
    <mergeCell ref="H135:H136"/>
    <mergeCell ref="E162:E164"/>
    <mergeCell ref="G162:H162"/>
    <mergeCell ref="C187:C189"/>
    <mergeCell ref="C82:C84"/>
    <mergeCell ref="U187:V187"/>
    <mergeCell ref="G188:G189"/>
    <mergeCell ref="H188:H189"/>
    <mergeCell ref="U188:U189"/>
    <mergeCell ref="V188:V189"/>
    <mergeCell ref="D162:D164"/>
    <mergeCell ref="F162:F164"/>
    <mergeCell ref="I162:T162"/>
    <mergeCell ref="I163:N163"/>
    <mergeCell ref="O163:T163"/>
    <mergeCell ref="D187:D189"/>
    <mergeCell ref="F187:F189"/>
    <mergeCell ref="I187:T187"/>
    <mergeCell ref="I188:N188"/>
    <mergeCell ref="O188:T188"/>
    <mergeCell ref="U162:V162"/>
    <mergeCell ref="G163:G164"/>
    <mergeCell ref="H163:H164"/>
    <mergeCell ref="U163:U164"/>
    <mergeCell ref="V135:V136"/>
    <mergeCell ref="I134:T134"/>
    <mergeCell ref="I135:N135"/>
    <mergeCell ref="O135:T13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7"/>
  <sheetViews>
    <sheetView zoomScale="90" zoomScaleNormal="90" workbookViewId="0">
      <selection activeCell="B7" sqref="B7"/>
    </sheetView>
  </sheetViews>
  <sheetFormatPr defaultColWidth="8.7109375" defaultRowHeight="15" x14ac:dyDescent="0.25"/>
  <cols>
    <col min="1" max="1" width="8.7109375" style="45"/>
    <col min="2" max="2" width="27.140625" style="45" customWidth="1"/>
    <col min="3" max="3" width="17.28515625" style="45" customWidth="1"/>
    <col min="4" max="4" width="16.42578125" style="45" customWidth="1"/>
    <col min="5" max="7" width="8.7109375" style="45"/>
    <col min="8" max="8" width="18.5703125" style="45" customWidth="1"/>
    <col min="9" max="16384" width="8.7109375" style="45"/>
  </cols>
  <sheetData>
    <row r="1" spans="1:11" ht="23.45" x14ac:dyDescent="0.55000000000000004">
      <c r="B1" s="246" t="s">
        <v>196</v>
      </c>
    </row>
    <row r="3" spans="1:11" ht="14.45" x14ac:dyDescent="0.35">
      <c r="A3" s="286"/>
      <c r="B3" s="46" t="s">
        <v>183</v>
      </c>
      <c r="E3" s="286"/>
    </row>
    <row r="4" spans="1:11" ht="14.45" x14ac:dyDescent="0.35">
      <c r="A4" s="286"/>
      <c r="B4" s="46" t="s">
        <v>184</v>
      </c>
      <c r="E4" s="286"/>
    </row>
    <row r="5" spans="1:11" ht="14.45" x14ac:dyDescent="0.35">
      <c r="A5" s="286"/>
      <c r="B5" s="46" t="s">
        <v>185</v>
      </c>
      <c r="E5" s="286"/>
    </row>
    <row r="6" spans="1:11" s="143" customFormat="1" ht="21" x14ac:dyDescent="0.5">
      <c r="A6" s="287"/>
      <c r="B6" s="142" t="s">
        <v>135</v>
      </c>
      <c r="E6" s="287"/>
    </row>
    <row r="7" spans="1:11" s="145" customFormat="1" ht="43.5" customHeight="1" x14ac:dyDescent="0.5">
      <c r="A7" s="288"/>
      <c r="B7" s="146" t="s">
        <v>211</v>
      </c>
      <c r="E7" s="288"/>
    </row>
    <row r="8" spans="1:11" ht="14.45" x14ac:dyDescent="0.35">
      <c r="A8" s="286"/>
      <c r="B8" s="289" t="s">
        <v>69</v>
      </c>
      <c r="C8" s="286"/>
      <c r="D8" s="286"/>
      <c r="E8" s="286"/>
      <c r="H8" s="46" t="s">
        <v>136</v>
      </c>
    </row>
    <row r="9" spans="1:11" ht="14.45" x14ac:dyDescent="0.35">
      <c r="A9" s="207"/>
      <c r="B9" s="196"/>
      <c r="C9" s="214" t="s">
        <v>13</v>
      </c>
      <c r="D9" s="214" t="s">
        <v>21</v>
      </c>
      <c r="E9" s="215" t="s">
        <v>38</v>
      </c>
      <c r="G9" s="207"/>
      <c r="H9" s="222"/>
      <c r="I9" s="222" t="s">
        <v>13</v>
      </c>
      <c r="J9" s="222" t="s">
        <v>21</v>
      </c>
      <c r="K9" s="215" t="s">
        <v>38</v>
      </c>
    </row>
    <row r="10" spans="1:11" ht="14.45" x14ac:dyDescent="0.35">
      <c r="A10" s="208">
        <v>3</v>
      </c>
      <c r="B10" s="216" t="str">
        <f>Data!B114</f>
        <v>Barnstaple, North Devon District Hospital</v>
      </c>
      <c r="C10" s="217" t="e">
        <f>IF(Data!G9="No data",NA(),Data!G9)</f>
        <v>#N/A</v>
      </c>
      <c r="D10" s="217" t="e">
        <f>IF(Data!H9="No data",NA(),Data!H9)</f>
        <v>#N/A</v>
      </c>
      <c r="E10" s="218" t="e">
        <f t="shared" ref="E10:E27" si="0">MAX(C10:D10)</f>
        <v>#N/A</v>
      </c>
      <c r="G10" s="208">
        <v>3</v>
      </c>
      <c r="H10" s="223" t="str">
        <f>Data!B139</f>
        <v xml:space="preserve">Barnstaple, North Devon District Hospital </v>
      </c>
      <c r="I10" s="223" t="e">
        <f>IF(Data!G34="No data",NA(),Data!G34)</f>
        <v>#N/A</v>
      </c>
      <c r="J10" s="223" t="e">
        <f>IF(Data!H34="No data",NA(),Data!H34)</f>
        <v>#N/A</v>
      </c>
      <c r="K10" s="218" t="e">
        <f t="shared" ref="K10:K14" si="1">MAX(I10:J10)</f>
        <v>#N/A</v>
      </c>
    </row>
    <row r="11" spans="1:11" ht="14.45" x14ac:dyDescent="0.35">
      <c r="A11" s="208">
        <v>4</v>
      </c>
      <c r="B11" s="216" t="str">
        <f>Data!B115</f>
        <v>Exeter, Royal Devon and Exeter Hospital</v>
      </c>
      <c r="C11" s="217" t="e">
        <f>IF(Data!G10="No data",NA(),Data!G10)</f>
        <v>#N/A</v>
      </c>
      <c r="D11" s="217" t="e">
        <f>IF(Data!H10="No data",NA(),Data!H10)</f>
        <v>#N/A</v>
      </c>
      <c r="E11" s="218" t="e">
        <f t="shared" si="0"/>
        <v>#N/A</v>
      </c>
      <c r="G11" s="208">
        <v>6</v>
      </c>
      <c r="H11" s="223" t="str">
        <f>Data!B142</f>
        <v xml:space="preserve">Gloucester, Gloucestershire Hospitals </v>
      </c>
      <c r="I11" s="223" t="e">
        <f>IF(Data!G37="No data",NA(),Data!G37)</f>
        <v>#N/A</v>
      </c>
      <c r="J11" s="223" t="e">
        <f>IF(Data!H37="No data",NA(),Data!H37)</f>
        <v>#N/A</v>
      </c>
      <c r="K11" s="218" t="e">
        <f t="shared" si="1"/>
        <v>#N/A</v>
      </c>
    </row>
    <row r="12" spans="1:11" ht="14.45" x14ac:dyDescent="0.35">
      <c r="A12" s="208">
        <v>7</v>
      </c>
      <c r="B12" s="216" t="str">
        <f>Data!B118</f>
        <v>Swindon, Great Weston Hospital</v>
      </c>
      <c r="C12" s="217" t="e">
        <f>IF(Data!G13="No data",NA(),Data!G13)</f>
        <v>#N/A</v>
      </c>
      <c r="D12" s="217" t="e">
        <f>IF(Data!H13="No data",NA(),Data!H13)</f>
        <v>#N/A</v>
      </c>
      <c r="E12" s="218" t="e">
        <f t="shared" si="0"/>
        <v>#N/A</v>
      </c>
      <c r="G12" s="208">
        <v>12</v>
      </c>
      <c r="H12" s="223" t="str">
        <f>Data!B148</f>
        <v>Abergavenny, Nevill Hall Hospital</v>
      </c>
      <c r="I12" s="223" t="e">
        <f>IF(Data!G43="No data",NA(),Data!G43)</f>
        <v>#N/A</v>
      </c>
      <c r="J12" s="223" t="e">
        <f>IF(Data!H43="No data",NA(),Data!H43)</f>
        <v>#N/A</v>
      </c>
      <c r="K12" s="218" t="e">
        <f t="shared" si="1"/>
        <v>#N/A</v>
      </c>
    </row>
    <row r="13" spans="1:11" ht="14.45" x14ac:dyDescent="0.35">
      <c r="A13" s="208">
        <v>9</v>
      </c>
      <c r="B13" s="216" t="str">
        <f>Data!B120</f>
        <v xml:space="preserve">Torquay, Torbay District General Hospital </v>
      </c>
      <c r="C13" s="217" t="e">
        <f>IF(Data!G15="No data",NA(),Data!G15)</f>
        <v>#N/A</v>
      </c>
      <c r="D13" s="217" t="e">
        <f>IF(Data!H15="No data",NA(),Data!H15)</f>
        <v>#N/A</v>
      </c>
      <c r="E13" s="218" t="e">
        <f t="shared" si="0"/>
        <v>#N/A</v>
      </c>
      <c r="G13" s="208">
        <v>13</v>
      </c>
      <c r="H13" s="223" t="str">
        <f>Data!B149</f>
        <v>Bridgend, Princess of Wales Hospital</v>
      </c>
      <c r="I13" s="223" t="e">
        <f>IF(Data!G44="No data",NA(),Data!G44)</f>
        <v>#N/A</v>
      </c>
      <c r="J13" s="223" t="e">
        <f>IF(Data!H44="No data",NA(),Data!H44)</f>
        <v>#N/A</v>
      </c>
      <c r="K13" s="218" t="e">
        <f t="shared" si="1"/>
        <v>#N/A</v>
      </c>
    </row>
    <row r="14" spans="1:11" ht="14.45" x14ac:dyDescent="0.35">
      <c r="A14" s="208">
        <v>10</v>
      </c>
      <c r="B14" s="216" t="str">
        <f>Data!B121</f>
        <v>Truro, Royal Cornwall Hospital</v>
      </c>
      <c r="C14" s="217" t="e">
        <f>IF(Data!G16="No data",NA(),Data!G16)</f>
        <v>#N/A</v>
      </c>
      <c r="D14" s="217" t="e">
        <f>IF(Data!H16="No data",NA(),Data!H16)</f>
        <v>#N/A</v>
      </c>
      <c r="E14" s="218" t="e">
        <f t="shared" si="0"/>
        <v>#N/A</v>
      </c>
      <c r="G14" s="208">
        <v>18</v>
      </c>
      <c r="H14" s="223" t="str">
        <f>Data!B154</f>
        <v xml:space="preserve">Newport, Royal Gwent Hospital </v>
      </c>
      <c r="I14" s="223" t="e">
        <f>IF(Data!G49="No data",NA(),Data!G49)</f>
        <v>#N/A</v>
      </c>
      <c r="J14" s="223" t="e">
        <f>IF(Data!H49="No data",NA(),Data!H49)</f>
        <v>#N/A</v>
      </c>
      <c r="K14" s="218" t="e">
        <f t="shared" si="1"/>
        <v>#N/A</v>
      </c>
    </row>
    <row r="15" spans="1:11" ht="14.45" x14ac:dyDescent="0.35">
      <c r="A15" s="208">
        <v>11</v>
      </c>
      <c r="B15" s="216" t="str">
        <f>Data!B122</f>
        <v>Abergavenny, Nevill Hall Hospital</v>
      </c>
      <c r="C15" s="217" t="e">
        <f>IF(Data!G17="No data",NA(),Data!G17)</f>
        <v>#N/A</v>
      </c>
      <c r="D15" s="217" t="e">
        <f>IF(Data!H17="No data",NA(),Data!H17)</f>
        <v>#N/A</v>
      </c>
      <c r="E15" s="218" t="e">
        <f t="shared" si="0"/>
        <v>#N/A</v>
      </c>
      <c r="G15" s="208">
        <v>2</v>
      </c>
      <c r="H15" s="223" t="str">
        <f>Data!B138</f>
        <v>Cardiff, Noah’s Ark Children’s Hospital</v>
      </c>
      <c r="I15" s="223">
        <f>IF(Data!G33="No data",NA(),Data!G33)</f>
        <v>5</v>
      </c>
      <c r="J15" s="223">
        <f>IF(Data!H33="No data",NA(),Data!H33)</f>
        <v>0</v>
      </c>
      <c r="K15" s="218">
        <f t="shared" ref="K15:K28" si="2">MAX(I15:J15)</f>
        <v>5</v>
      </c>
    </row>
    <row r="16" spans="1:11" ht="14.45" x14ac:dyDescent="0.35">
      <c r="A16" s="208">
        <v>12</v>
      </c>
      <c r="B16" s="216" t="str">
        <f>Data!B123</f>
        <v>Bridgend, Princess of Wales Hospital</v>
      </c>
      <c r="C16" s="217" t="e">
        <f>IF(Data!G18="No data",NA(),Data!G18)</f>
        <v>#N/A</v>
      </c>
      <c r="D16" s="217" t="e">
        <f>IF(Data!H18="No data",NA(),Data!H18)</f>
        <v>#N/A</v>
      </c>
      <c r="E16" s="218" t="e">
        <f t="shared" si="0"/>
        <v>#N/A</v>
      </c>
      <c r="G16" s="208">
        <v>8</v>
      </c>
      <c r="H16" s="223" t="str">
        <f>Data!B144</f>
        <v xml:space="preserve">Swindon, Great Weston Hospital </v>
      </c>
      <c r="I16" s="223">
        <f>IF(Data!G39="No data",NA(),Data!G39)</f>
        <v>7</v>
      </c>
      <c r="J16" s="223">
        <f>IF(Data!H39="No data",NA(),Data!H39)</f>
        <v>7</v>
      </c>
      <c r="K16" s="218">
        <f t="shared" si="2"/>
        <v>7</v>
      </c>
    </row>
    <row r="17" spans="1:16" ht="14.45" x14ac:dyDescent="0.35">
      <c r="A17" s="208">
        <v>14</v>
      </c>
      <c r="B17" s="216" t="str">
        <f>Data!B125</f>
        <v xml:space="preserve">Haverford West, Withybush Hospital </v>
      </c>
      <c r="C17" s="217" t="e">
        <f>IF(Data!G20="No data",NA(),Data!G20)</f>
        <v>#N/A</v>
      </c>
      <c r="D17" s="217" t="e">
        <f>IF(Data!H20="No data",NA(),Data!H20)</f>
        <v>#N/A</v>
      </c>
      <c r="E17" s="218" t="e">
        <f t="shared" si="0"/>
        <v>#N/A</v>
      </c>
      <c r="G17" s="208">
        <v>10</v>
      </c>
      <c r="H17" s="223" t="str">
        <f>Data!B146</f>
        <v xml:space="preserve">Torquay, Torbay General District Hospital </v>
      </c>
      <c r="I17" s="223">
        <f>IF(Data!G41="No data",NA(),Data!G41)</f>
        <v>8</v>
      </c>
      <c r="J17" s="223">
        <f>IF(Data!H41="No data",NA(),Data!H41)</f>
        <v>4</v>
      </c>
      <c r="K17" s="218">
        <f t="shared" si="2"/>
        <v>8</v>
      </c>
    </row>
    <row r="18" spans="1:16" ht="14.45" x14ac:dyDescent="0.35">
      <c r="A18" s="208">
        <v>15</v>
      </c>
      <c r="B18" s="216" t="str">
        <f>Data!B126</f>
        <v xml:space="preserve">Llantrisant, Royal Glamorgan Hospital </v>
      </c>
      <c r="C18" s="217">
        <f>IF(Data!G21="No data",NA(),Data!G21)</f>
        <v>0</v>
      </c>
      <c r="D18" s="217">
        <f>IF(Data!H21="No data",NA(),Data!H21)</f>
        <v>0</v>
      </c>
      <c r="E18" s="218">
        <f t="shared" si="0"/>
        <v>0</v>
      </c>
      <c r="G18" s="208">
        <v>4</v>
      </c>
      <c r="H18" s="223" t="str">
        <f>Data!B140</f>
        <v xml:space="preserve">Bath, Royal United Hospital </v>
      </c>
      <c r="I18" s="223">
        <f>IF(Data!G35="No data",NA(),Data!G35)</f>
        <v>10</v>
      </c>
      <c r="J18" s="223">
        <f>IF(Data!H35="No data",NA(),Data!H35)</f>
        <v>7</v>
      </c>
      <c r="K18" s="218">
        <f t="shared" si="2"/>
        <v>10</v>
      </c>
    </row>
    <row r="19" spans="1:16" ht="14.45" x14ac:dyDescent="0.35">
      <c r="A19" s="208">
        <v>17</v>
      </c>
      <c r="B19" s="216" t="str">
        <f>Data!B128</f>
        <v xml:space="preserve">Newport, Royal Gwent Hospital </v>
      </c>
      <c r="C19" s="217">
        <f>IF(Data!G23="No data",NA(),Data!G23)</f>
        <v>0</v>
      </c>
      <c r="D19" s="217">
        <f>IF(Data!H23="No data",NA(),Data!H23)</f>
        <v>0</v>
      </c>
      <c r="E19" s="218">
        <f t="shared" si="0"/>
        <v>0</v>
      </c>
      <c r="G19" s="208">
        <v>7</v>
      </c>
      <c r="H19" s="223" t="str">
        <f>Data!B143</f>
        <v xml:space="preserve">Plymouth, Derriford Hospital </v>
      </c>
      <c r="I19" s="223">
        <f>IF(Data!G38="No data",NA(),Data!G38)</f>
        <v>11</v>
      </c>
      <c r="J19" s="223">
        <f>IF(Data!H38="No data",NA(),Data!H38)</f>
        <v>5</v>
      </c>
      <c r="K19" s="218">
        <f t="shared" si="2"/>
        <v>11</v>
      </c>
    </row>
    <row r="20" spans="1:16" ht="14.45" x14ac:dyDescent="0.35">
      <c r="A20" s="208">
        <v>18</v>
      </c>
      <c r="B20" s="216" t="str">
        <f>Data!B129</f>
        <v xml:space="preserve">Swansea, Singleton Hospital </v>
      </c>
      <c r="C20" s="217" t="e">
        <f>IF(Data!G24="No data",NA(),Data!G24)</f>
        <v>#N/A</v>
      </c>
      <c r="D20" s="217" t="e">
        <f>IF(Data!H24="No data",NA(),Data!H24)</f>
        <v>#N/A</v>
      </c>
      <c r="E20" s="218" t="e">
        <f t="shared" si="0"/>
        <v>#N/A</v>
      </c>
      <c r="G20" s="208">
        <v>16</v>
      </c>
      <c r="H20" s="223" t="str">
        <f>Data!B152</f>
        <v xml:space="preserve">Llantrisant, Royal Glamorgan Hospital </v>
      </c>
      <c r="I20" s="223">
        <f>IF(Data!G47="No data",NA(),Data!G47)</f>
        <v>9</v>
      </c>
      <c r="J20" s="223">
        <f>IF(Data!H47="No data",NA(),Data!H47)</f>
        <v>11</v>
      </c>
      <c r="K20" s="218">
        <f t="shared" si="2"/>
        <v>11</v>
      </c>
    </row>
    <row r="21" spans="1:16" ht="14.45" x14ac:dyDescent="0.35">
      <c r="A21" s="208">
        <v>8</v>
      </c>
      <c r="B21" s="216" t="str">
        <f>Data!B119</f>
        <v xml:space="preserve">Taunton, Musgrove Park Hospital </v>
      </c>
      <c r="C21" s="217">
        <f>IF(Data!G14="No data",NA(),Data!G14)</f>
        <v>9</v>
      </c>
      <c r="D21" s="217">
        <f>IF(Data!H14="No data",NA(),Data!H14)</f>
        <v>5</v>
      </c>
      <c r="E21" s="218">
        <f t="shared" si="0"/>
        <v>9</v>
      </c>
      <c r="G21" s="208">
        <v>5</v>
      </c>
      <c r="H21" s="223" t="str">
        <f>Data!B141</f>
        <v xml:space="preserve">Exeter, Royal Devon and Exeter Hospital </v>
      </c>
      <c r="I21" s="223">
        <f>IF(Data!G36="No data",NA(),Data!G36)</f>
        <v>6</v>
      </c>
      <c r="J21" s="223">
        <f>IF(Data!H36="No data",NA(),Data!H36)</f>
        <v>13</v>
      </c>
      <c r="K21" s="218">
        <f t="shared" si="2"/>
        <v>13</v>
      </c>
      <c r="P21" s="45" t="s">
        <v>75</v>
      </c>
    </row>
    <row r="22" spans="1:16" ht="14.45" x14ac:dyDescent="0.35">
      <c r="A22" s="208">
        <v>2</v>
      </c>
      <c r="B22" s="216" t="str">
        <f>Data!B113</f>
        <v>Cardiff, University Hospital of Wales</v>
      </c>
      <c r="C22" s="217">
        <f>IF(Data!G8="No data",NA(),Data!G8)</f>
        <v>12</v>
      </c>
      <c r="D22" s="217">
        <f>IF(Data!H8="No data",NA(),Data!H8)</f>
        <v>0</v>
      </c>
      <c r="E22" s="218">
        <f t="shared" si="0"/>
        <v>12</v>
      </c>
      <c r="G22" s="208">
        <v>11</v>
      </c>
      <c r="H22" s="223" t="str">
        <f>Data!B147</f>
        <v xml:space="preserve">Truro, Royal Cornwall Hospital </v>
      </c>
      <c r="I22" s="223">
        <f>IF(Data!G42="No data",NA(),Data!G42)</f>
        <v>13</v>
      </c>
      <c r="J22" s="223">
        <f>IF(Data!H42="No data",NA(),Data!H42)</f>
        <v>9</v>
      </c>
      <c r="K22" s="218">
        <f t="shared" si="2"/>
        <v>13</v>
      </c>
    </row>
    <row r="23" spans="1:16" ht="14.45" x14ac:dyDescent="0.35">
      <c r="A23" s="208">
        <v>5</v>
      </c>
      <c r="B23" s="216" t="str">
        <f>Data!B116</f>
        <v>Gloucester, Gloucestershire Hospitals</v>
      </c>
      <c r="C23" s="217">
        <f>IF(Data!G11="No data",NA(),Data!G11)</f>
        <v>13</v>
      </c>
      <c r="D23" s="217">
        <f>IF(Data!H11="No data",NA(),Data!H11)</f>
        <v>13</v>
      </c>
      <c r="E23" s="218">
        <f t="shared" si="0"/>
        <v>13</v>
      </c>
      <c r="G23" s="208">
        <v>17</v>
      </c>
      <c r="H23" s="223" t="str">
        <f>Data!B153</f>
        <v>Merthyr Tydfil, Prince Charles Hospital</v>
      </c>
      <c r="I23" s="223">
        <f>IF(Data!G48="No data",NA(),Data!G48)</f>
        <v>14</v>
      </c>
      <c r="J23" s="223">
        <f>IF(Data!H48="No data",NA(),Data!H48)</f>
        <v>30</v>
      </c>
      <c r="K23" s="218">
        <f t="shared" si="2"/>
        <v>30</v>
      </c>
    </row>
    <row r="24" spans="1:16" ht="14.45" x14ac:dyDescent="0.35">
      <c r="A24" s="208">
        <v>1</v>
      </c>
      <c r="B24" s="216" t="str">
        <f>Data!B112</f>
        <v>Bristol, Bristol Heart Institute</v>
      </c>
      <c r="C24" s="217">
        <f>IF(Data!G7="No data",NA(),Data!G7)</f>
        <v>18</v>
      </c>
      <c r="D24" s="217">
        <f>IF(Data!H7="No data",NA(),Data!H7)</f>
        <v>0</v>
      </c>
      <c r="E24" s="218">
        <f t="shared" si="0"/>
        <v>18</v>
      </c>
      <c r="G24" s="208">
        <v>19</v>
      </c>
      <c r="H24" s="223" t="str">
        <f>Data!B155</f>
        <v>Swansea, Singleton Hospital</v>
      </c>
      <c r="I24" s="223">
        <f>IF(Data!G50="No data",NA(),Data!G50)</f>
        <v>16</v>
      </c>
      <c r="J24" s="223">
        <f>IF(Data!H50="No data",NA(),Data!H50)</f>
        <v>35</v>
      </c>
      <c r="K24" s="218">
        <f t="shared" si="2"/>
        <v>35</v>
      </c>
    </row>
    <row r="25" spans="1:16" ht="14.45" x14ac:dyDescent="0.35">
      <c r="A25" s="208">
        <v>6</v>
      </c>
      <c r="B25" s="216" t="str">
        <f>Data!B117</f>
        <v>Plymouth, Derriford Hospital</v>
      </c>
      <c r="C25" s="217">
        <f>IF(Data!G12="No data",NA(),Data!G12)</f>
        <v>21</v>
      </c>
      <c r="D25" s="217">
        <f>IF(Data!H12="No data",NA(),Data!H12)</f>
        <v>0</v>
      </c>
      <c r="E25" s="218">
        <f t="shared" si="0"/>
        <v>21</v>
      </c>
      <c r="G25" s="208">
        <v>9</v>
      </c>
      <c r="H25" s="223" t="str">
        <f>Data!B145</f>
        <v xml:space="preserve">Taunton, Musgrove Park Hospital </v>
      </c>
      <c r="I25" s="223">
        <f>IF(Data!G40="No data",NA(),Data!G40)</f>
        <v>36</v>
      </c>
      <c r="J25" s="223">
        <f>IF(Data!H40="No data",NA(),Data!H40)</f>
        <v>0</v>
      </c>
      <c r="K25" s="218">
        <f t="shared" si="2"/>
        <v>36</v>
      </c>
    </row>
    <row r="26" spans="1:16" ht="14.45" x14ac:dyDescent="0.35">
      <c r="A26" s="208">
        <v>13</v>
      </c>
      <c r="B26" s="216" t="str">
        <f>Data!B124</f>
        <v xml:space="preserve">Carmarthen, Glangwilli General Hospital </v>
      </c>
      <c r="C26" s="217">
        <f>IF(Data!G19="No data",NA(),Data!G19)</f>
        <v>0</v>
      </c>
      <c r="D26" s="217">
        <f>IF(Data!H19="No data",NA(),Data!H19)</f>
        <v>26</v>
      </c>
      <c r="E26" s="218">
        <f t="shared" si="0"/>
        <v>26</v>
      </c>
      <c r="G26" s="208">
        <v>15</v>
      </c>
      <c r="H26" s="223" t="str">
        <f>Data!B151</f>
        <v xml:space="preserve">Haverfordwest, Withybush Hospital </v>
      </c>
      <c r="I26" s="223">
        <f>IF(Data!G46="No data",NA(),Data!G46)</f>
        <v>22</v>
      </c>
      <c r="J26" s="223">
        <f>IF(Data!H46="No data",NA(),Data!H46)</f>
        <v>40</v>
      </c>
      <c r="K26" s="218">
        <f t="shared" si="2"/>
        <v>40</v>
      </c>
    </row>
    <row r="27" spans="1:16" ht="14.45" x14ac:dyDescent="0.35">
      <c r="A27" s="209">
        <v>16</v>
      </c>
      <c r="B27" s="219" t="str">
        <f>Data!B127</f>
        <v>Merthyr Tydfil, Prince Charles Hospital</v>
      </c>
      <c r="C27" s="220">
        <f>IF(Data!G22="No data",NA(),Data!G22)</f>
        <v>0</v>
      </c>
      <c r="D27" s="220">
        <f>IF(Data!H22="No data",NA(),Data!H22)</f>
        <v>26</v>
      </c>
      <c r="E27" s="221">
        <f t="shared" si="0"/>
        <v>26</v>
      </c>
      <c r="G27" s="208">
        <v>14</v>
      </c>
      <c r="H27" s="223" t="str">
        <f>Data!B150</f>
        <v xml:space="preserve">Carmarthen, Glangwilli General Hospital </v>
      </c>
      <c r="I27" s="223">
        <f>IF(Data!G45="No data",NA(),Data!G45)</f>
        <v>76</v>
      </c>
      <c r="J27" s="223">
        <f>IF(Data!H45="No data",NA(),Data!H45)</f>
        <v>65</v>
      </c>
      <c r="K27" s="218">
        <f t="shared" si="2"/>
        <v>76</v>
      </c>
    </row>
    <row r="28" spans="1:16" ht="14.45" x14ac:dyDescent="0.35">
      <c r="G28" s="209">
        <v>1</v>
      </c>
      <c r="H28" s="224" t="str">
        <f>Data!B137</f>
        <v xml:space="preserve">Bristol, Bristol Royal Hospital for Children </v>
      </c>
      <c r="I28" s="224">
        <f>IF(Data!G32="No data",NA(),Data!G32)</f>
        <v>78</v>
      </c>
      <c r="J28" s="224">
        <f>IF(Data!H32="No data",NA(),Data!H32)</f>
        <v>0</v>
      </c>
      <c r="K28" s="221">
        <f t="shared" si="2"/>
        <v>78</v>
      </c>
    </row>
    <row r="31" spans="1:16" s="144" customFormat="1" ht="18.600000000000001" x14ac:dyDescent="0.45">
      <c r="B31" s="144" t="s">
        <v>137</v>
      </c>
    </row>
    <row r="32" spans="1:16" s="145" customFormat="1" ht="43.5" customHeight="1" x14ac:dyDescent="0.5">
      <c r="B32" s="146" t="s">
        <v>140</v>
      </c>
    </row>
    <row r="33" spans="1:13" ht="14.45" x14ac:dyDescent="0.35">
      <c r="B33" s="60"/>
      <c r="C33" s="245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13" ht="15" customHeight="1" x14ac:dyDescent="0.35">
      <c r="A34" s="56"/>
      <c r="B34" s="190" t="s">
        <v>101</v>
      </c>
      <c r="C34" s="56"/>
      <c r="D34" s="56"/>
      <c r="E34" s="56"/>
      <c r="F34" s="190"/>
      <c r="G34" s="190"/>
      <c r="H34" s="60"/>
      <c r="I34" s="190" t="s">
        <v>99</v>
      </c>
      <c r="J34" s="192"/>
      <c r="K34" s="193"/>
      <c r="L34" s="193"/>
      <c r="M34" s="193"/>
    </row>
    <row r="35" spans="1:13" x14ac:dyDescent="0.25">
      <c r="A35" s="207"/>
      <c r="B35" s="196"/>
      <c r="C35" s="196" t="s">
        <v>122</v>
      </c>
      <c r="D35" s="196" t="s">
        <v>123</v>
      </c>
      <c r="E35" s="196" t="s">
        <v>41</v>
      </c>
      <c r="F35" s="197" t="s">
        <v>38</v>
      </c>
      <c r="G35" s="190"/>
      <c r="H35" s="194"/>
      <c r="I35" s="195"/>
      <c r="J35" s="196" t="s">
        <v>122</v>
      </c>
      <c r="K35" s="196" t="s">
        <v>123</v>
      </c>
      <c r="L35" s="196" t="s">
        <v>41</v>
      </c>
      <c r="M35" s="197" t="s">
        <v>38</v>
      </c>
    </row>
    <row r="36" spans="1:13" ht="14.45" x14ac:dyDescent="0.35">
      <c r="A36" s="208">
        <v>3</v>
      </c>
      <c r="B36" s="199" t="s">
        <v>84</v>
      </c>
      <c r="C36" s="200" t="e">
        <f>IF(Data!J34="No data",NA(),Data!J34)</f>
        <v>#N/A</v>
      </c>
      <c r="D36" s="200" t="e">
        <f>IF(Data!K34="No data",NA(),Data!K34)</f>
        <v>#N/A</v>
      </c>
      <c r="E36" s="200" t="e">
        <f>IF(Data!L34="No data",NA(),Data!L34)</f>
        <v>#N/A</v>
      </c>
      <c r="F36" s="201">
        <f>SUM(Data!J34:L34)</f>
        <v>0</v>
      </c>
      <c r="G36" s="191"/>
      <c r="H36" s="202">
        <v>3</v>
      </c>
      <c r="I36" s="199" t="s">
        <v>63</v>
      </c>
      <c r="J36" s="200" t="e">
        <f>IF(Data!J9="No data",NA(),Data!J9)</f>
        <v>#N/A</v>
      </c>
      <c r="K36" s="200" t="e">
        <f>IF(Data!K9="No data",NA(),Data!K9)</f>
        <v>#N/A</v>
      </c>
      <c r="L36" s="200" t="e">
        <f>IF(Data!L9="No data",NA(),Data!L9)</f>
        <v>#N/A</v>
      </c>
      <c r="M36" s="201">
        <f>SUM(Data!J9:L9)</f>
        <v>0</v>
      </c>
    </row>
    <row r="37" spans="1:13" ht="14.45" x14ac:dyDescent="0.35">
      <c r="A37" s="208">
        <v>6</v>
      </c>
      <c r="B37" s="199" t="s">
        <v>87</v>
      </c>
      <c r="C37" s="200" t="e">
        <f>IF(Data!J37="No data",NA(),Data!J37)</f>
        <v>#N/A</v>
      </c>
      <c r="D37" s="200" t="e">
        <f>IF(Data!K37="No data",NA(),Data!K37)</f>
        <v>#N/A</v>
      </c>
      <c r="E37" s="200" t="e">
        <f>IF(Data!L37="No data",NA(),Data!L37)</f>
        <v>#N/A</v>
      </c>
      <c r="F37" s="201">
        <f>SUM(Data!J37:L37)</f>
        <v>0</v>
      </c>
      <c r="G37" s="191"/>
      <c r="H37" s="198">
        <v>4</v>
      </c>
      <c r="I37" s="199" t="s">
        <v>61</v>
      </c>
      <c r="J37" s="200" t="e">
        <f>IF(Data!J10="No data",NA(),Data!J10)</f>
        <v>#N/A</v>
      </c>
      <c r="K37" s="200" t="e">
        <f>IF(Data!K10="No data",NA(),Data!K10)</f>
        <v>#N/A</v>
      </c>
      <c r="L37" s="200" t="e">
        <f>IF(Data!L10="No data",NA(),Data!L10)</f>
        <v>#N/A</v>
      </c>
      <c r="M37" s="201">
        <f>SUM(Data!J10:L10)</f>
        <v>0</v>
      </c>
    </row>
    <row r="38" spans="1:13" ht="14.45" x14ac:dyDescent="0.35">
      <c r="A38" s="208">
        <v>8</v>
      </c>
      <c r="B38" s="199" t="s">
        <v>62</v>
      </c>
      <c r="C38" s="200">
        <f>IF(Data!J39="No data",NA(),Data!J39)</f>
        <v>0</v>
      </c>
      <c r="D38" s="200">
        <f>IF(Data!K39="No data",NA(),Data!K39)</f>
        <v>0</v>
      </c>
      <c r="E38" s="200">
        <f>IF(Data!L39="No data",NA(),Data!L39)</f>
        <v>0</v>
      </c>
      <c r="F38" s="201">
        <f>SUM(Data!J39:L39)</f>
        <v>0</v>
      </c>
      <c r="G38" s="191"/>
      <c r="H38" s="198">
        <v>7</v>
      </c>
      <c r="I38" s="199" t="s">
        <v>71</v>
      </c>
      <c r="J38" s="200" t="e">
        <f>IF(Data!J13="No data",NA(),Data!J13)</f>
        <v>#N/A</v>
      </c>
      <c r="K38" s="200" t="e">
        <f>IF(Data!K13="No data",NA(),Data!K13)</f>
        <v>#N/A</v>
      </c>
      <c r="L38" s="200" t="e">
        <f>IF(Data!L13="No data",NA(),Data!L13)</f>
        <v>#N/A</v>
      </c>
      <c r="M38" s="201">
        <f>SUM(Data!J13:L13)</f>
        <v>0</v>
      </c>
    </row>
    <row r="39" spans="1:13" ht="14.45" x14ac:dyDescent="0.35">
      <c r="A39" s="208">
        <v>11</v>
      </c>
      <c r="B39" s="199" t="s">
        <v>89</v>
      </c>
      <c r="C39" s="200">
        <f>IF(Data!J42="No data",NA(),Data!J42)</f>
        <v>0</v>
      </c>
      <c r="D39" s="200">
        <f>IF(Data!K42="No data",NA(),Data!K42)</f>
        <v>0</v>
      </c>
      <c r="E39" s="200">
        <f>IF(Data!L42="No data",NA(),Data!L42)</f>
        <v>0</v>
      </c>
      <c r="F39" s="201">
        <f>SUM(Data!J42:L42)</f>
        <v>0</v>
      </c>
      <c r="G39" s="191"/>
      <c r="H39" s="202">
        <v>9</v>
      </c>
      <c r="I39" s="199" t="s">
        <v>78</v>
      </c>
      <c r="J39" s="200" t="e">
        <f>IF(Data!J15="No data",NA(),Data!J15)</f>
        <v>#N/A</v>
      </c>
      <c r="K39" s="200" t="e">
        <f>IF(Data!K15="No data",NA(),Data!K15)</f>
        <v>#N/A</v>
      </c>
      <c r="L39" s="200" t="e">
        <f>IF(Data!L15="No data",NA(),Data!L15)</f>
        <v>#N/A</v>
      </c>
      <c r="M39" s="201">
        <f>SUM(Data!J15:L15)</f>
        <v>0</v>
      </c>
    </row>
    <row r="40" spans="1:13" ht="14.45" x14ac:dyDescent="0.35">
      <c r="A40" s="208">
        <v>12</v>
      </c>
      <c r="B40" s="199" t="s">
        <v>79</v>
      </c>
      <c r="C40" s="200" t="e">
        <f>IF(Data!J43="No data",NA(),Data!J43)</f>
        <v>#N/A</v>
      </c>
      <c r="D40" s="200" t="e">
        <f>IF(Data!K43="No data",NA(),Data!K43)</f>
        <v>#N/A</v>
      </c>
      <c r="E40" s="200" t="e">
        <f>IF(Data!L43="No data",NA(),Data!L43)</f>
        <v>#N/A</v>
      </c>
      <c r="F40" s="201">
        <f>SUM(Data!J43:L43)</f>
        <v>0</v>
      </c>
      <c r="G40" s="191"/>
      <c r="H40" s="198">
        <v>10</v>
      </c>
      <c r="I40" s="199" t="s">
        <v>60</v>
      </c>
      <c r="J40" s="200" t="e">
        <f>IF(Data!J16="No data",NA(),Data!J16)</f>
        <v>#N/A</v>
      </c>
      <c r="K40" s="200" t="e">
        <f>IF(Data!K16="No data",NA(),Data!K16)</f>
        <v>#N/A</v>
      </c>
      <c r="L40" s="200" t="e">
        <f>IF(Data!L16="No data",NA(),Data!L16)</f>
        <v>#N/A</v>
      </c>
      <c r="M40" s="201">
        <f>SUM(Data!J16:L16)</f>
        <v>0</v>
      </c>
    </row>
    <row r="41" spans="1:13" ht="14.45" x14ac:dyDescent="0.35">
      <c r="A41" s="208">
        <v>13</v>
      </c>
      <c r="B41" s="199" t="s">
        <v>74</v>
      </c>
      <c r="C41" s="200" t="e">
        <f>IF(Data!J44="No data",NA(),Data!J44)</f>
        <v>#N/A</v>
      </c>
      <c r="D41" s="200" t="e">
        <f>IF(Data!K44="No data",NA(),Data!K44)</f>
        <v>#N/A</v>
      </c>
      <c r="E41" s="200" t="e">
        <f>IF(Data!L44="No data",NA(),Data!L44)</f>
        <v>#N/A</v>
      </c>
      <c r="F41" s="201">
        <f>SUM(Data!J44:L44)</f>
        <v>0</v>
      </c>
      <c r="G41" s="191"/>
      <c r="H41" s="202">
        <v>11</v>
      </c>
      <c r="I41" s="199" t="s">
        <v>79</v>
      </c>
      <c r="J41" s="200" t="e">
        <f>IF(Data!J17="No data",NA(),Data!J17)</f>
        <v>#N/A</v>
      </c>
      <c r="K41" s="200" t="e">
        <f>IF(Data!K17="No data",NA(),Data!K17)</f>
        <v>#N/A</v>
      </c>
      <c r="L41" s="200" t="e">
        <f>IF(Data!L17="No data",NA(),Data!L17)</f>
        <v>#N/A</v>
      </c>
      <c r="M41" s="201">
        <f>SUM(Data!J17:L17)</f>
        <v>0</v>
      </c>
    </row>
    <row r="42" spans="1:13" ht="14.45" x14ac:dyDescent="0.35">
      <c r="A42" s="208">
        <v>18</v>
      </c>
      <c r="B42" s="199" t="s">
        <v>81</v>
      </c>
      <c r="C42" s="200" t="e">
        <f>IF(Data!J49="No data",NA(),Data!J49)</f>
        <v>#N/A</v>
      </c>
      <c r="D42" s="200" t="e">
        <f>IF(Data!K49="No data",NA(),Data!K49)</f>
        <v>#N/A</v>
      </c>
      <c r="E42" s="200" t="e">
        <f>IF(Data!L49="No data",NA(),Data!L49)</f>
        <v>#N/A</v>
      </c>
      <c r="F42" s="201">
        <f>SUM(Data!J49:L49)</f>
        <v>0</v>
      </c>
      <c r="G42" s="191"/>
      <c r="H42" s="202">
        <v>12</v>
      </c>
      <c r="I42" s="199" t="s">
        <v>74</v>
      </c>
      <c r="J42" s="200" t="e">
        <f>IF(Data!J18="No data",NA(),Data!J18)</f>
        <v>#N/A</v>
      </c>
      <c r="K42" s="200" t="e">
        <f>IF(Data!K18="No data",NA(),Data!K18)</f>
        <v>#N/A</v>
      </c>
      <c r="L42" s="200" t="e">
        <f>IF(Data!L18="No data",NA(),Data!L18)</f>
        <v>#N/A</v>
      </c>
      <c r="M42" s="201">
        <f>SUM(Data!J18:L18)</f>
        <v>0</v>
      </c>
    </row>
    <row r="43" spans="1:13" ht="14.45" x14ac:dyDescent="0.35">
      <c r="A43" s="208">
        <v>4</v>
      </c>
      <c r="B43" s="199" t="s">
        <v>85</v>
      </c>
      <c r="C43" s="200">
        <f>IF(Data!J35="No data",NA(),Data!J35)</f>
        <v>1</v>
      </c>
      <c r="D43" s="200">
        <f>IF(Data!K35="No data",NA(),Data!K35)</f>
        <v>0</v>
      </c>
      <c r="E43" s="200">
        <f>IF(Data!L35="No data",NA(),Data!L35)</f>
        <v>0</v>
      </c>
      <c r="F43" s="201">
        <f>SUM(Data!J35:L35)</f>
        <v>1</v>
      </c>
      <c r="G43" s="191"/>
      <c r="H43" s="198">
        <v>13</v>
      </c>
      <c r="I43" s="199" t="s">
        <v>70</v>
      </c>
      <c r="J43" s="200">
        <f>IF(Data!J19="No data",NA(),Data!J19)</f>
        <v>0</v>
      </c>
      <c r="K43" s="200">
        <f>IF(Data!K19="No data",NA(),Data!K19)</f>
        <v>0</v>
      </c>
      <c r="L43" s="200">
        <f>IF(Data!L19="No data",NA(),Data!L19)</f>
        <v>0</v>
      </c>
      <c r="M43" s="201">
        <f>SUM(Data!J19:L19)</f>
        <v>0</v>
      </c>
    </row>
    <row r="44" spans="1:13" ht="14.45" x14ac:dyDescent="0.35">
      <c r="A44" s="208">
        <v>10</v>
      </c>
      <c r="B44" s="199" t="s">
        <v>72</v>
      </c>
      <c r="C44" s="200">
        <f>IF(Data!J41="No data",NA(),Data!J41)</f>
        <v>1</v>
      </c>
      <c r="D44" s="200">
        <f>IF(Data!K41="No data",NA(),Data!K41)</f>
        <v>1</v>
      </c>
      <c r="E44" s="200">
        <f>IF(Data!L41="No data",NA(),Data!L41)</f>
        <v>0</v>
      </c>
      <c r="F44" s="201">
        <f>SUM(Data!J41:L41)</f>
        <v>2</v>
      </c>
      <c r="G44" s="191"/>
      <c r="H44" s="202">
        <v>14</v>
      </c>
      <c r="I44" s="199" t="s">
        <v>80</v>
      </c>
      <c r="J44" s="200" t="e">
        <f>IF(Data!J20="No data",NA(),Data!J20)</f>
        <v>#N/A</v>
      </c>
      <c r="K44" s="200" t="e">
        <f>IF(Data!K20="No data",NA(),Data!K20)</f>
        <v>#N/A</v>
      </c>
      <c r="L44" s="200" t="e">
        <f>IF(Data!L20="No data",NA(),Data!L20)</f>
        <v>#N/A</v>
      </c>
      <c r="M44" s="201">
        <f>SUM(Data!J20:L20)</f>
        <v>0</v>
      </c>
    </row>
    <row r="45" spans="1:13" ht="14.45" x14ac:dyDescent="0.35">
      <c r="A45" s="208">
        <v>15</v>
      </c>
      <c r="B45" s="199" t="s">
        <v>90</v>
      </c>
      <c r="C45" s="200">
        <f>IF(Data!J46="No data",NA(),Data!J46)</f>
        <v>1</v>
      </c>
      <c r="D45" s="200">
        <f>IF(Data!K46="No data",NA(),Data!K46)</f>
        <v>1</v>
      </c>
      <c r="E45" s="200">
        <f>IF(Data!L46="No data",NA(),Data!L46)</f>
        <v>0</v>
      </c>
      <c r="F45" s="201">
        <f>SUM(Data!J46:L46)</f>
        <v>2</v>
      </c>
      <c r="G45" s="191"/>
      <c r="H45" s="202">
        <v>15</v>
      </c>
      <c r="I45" s="199" t="s">
        <v>66</v>
      </c>
      <c r="J45" s="200">
        <f>IF(Data!J21="No data",NA(),Data!J21)</f>
        <v>0</v>
      </c>
      <c r="K45" s="200">
        <f>IF(Data!K21="No data",NA(),Data!K21)</f>
        <v>0</v>
      </c>
      <c r="L45" s="200">
        <f>IF(Data!L21="No data",NA(),Data!L21)</f>
        <v>0</v>
      </c>
      <c r="M45" s="201">
        <f>SUM(Data!J21:L21)</f>
        <v>0</v>
      </c>
    </row>
    <row r="46" spans="1:13" ht="14.45" x14ac:dyDescent="0.35">
      <c r="A46" s="208">
        <v>19</v>
      </c>
      <c r="B46" s="199" t="s">
        <v>68</v>
      </c>
      <c r="C46" s="200">
        <f>IF(Data!J50="No data",NA(),Data!J50)</f>
        <v>6</v>
      </c>
      <c r="D46" s="200">
        <f>IF(Data!K50="No data",NA(),Data!K50)</f>
        <v>0</v>
      </c>
      <c r="E46" s="200">
        <f>IF(Data!L50="No data",NA(),Data!L50)</f>
        <v>0</v>
      </c>
      <c r="F46" s="201">
        <f>SUM(Data!J50:L50)</f>
        <v>6</v>
      </c>
      <c r="G46" s="191"/>
      <c r="H46" s="198">
        <v>16</v>
      </c>
      <c r="I46" s="199" t="s">
        <v>67</v>
      </c>
      <c r="J46" s="200">
        <f>IF(Data!J22="No data",NA(),Data!J22)</f>
        <v>0</v>
      </c>
      <c r="K46" s="200">
        <f>IF(Data!K22="No data",NA(),Data!K22)</f>
        <v>0</v>
      </c>
      <c r="L46" s="200">
        <f>IF(Data!L22="No data",NA(),Data!L22)</f>
        <v>0</v>
      </c>
      <c r="M46" s="201">
        <f>SUM(Data!J22:L22)</f>
        <v>0</v>
      </c>
    </row>
    <row r="47" spans="1:13" ht="14.45" x14ac:dyDescent="0.35">
      <c r="A47" s="208">
        <v>16</v>
      </c>
      <c r="B47" s="199" t="s">
        <v>66</v>
      </c>
      <c r="C47" s="200">
        <f>IF(Data!J47="No data",NA(),Data!J47)</f>
        <v>6</v>
      </c>
      <c r="D47" s="200">
        <f>IF(Data!K47="No data",NA(),Data!K47)</f>
        <v>4</v>
      </c>
      <c r="E47" s="200">
        <f>IF(Data!L47="No data",NA(),Data!L47)</f>
        <v>0</v>
      </c>
      <c r="F47" s="201">
        <f>SUM(Data!J47:L47)</f>
        <v>10</v>
      </c>
      <c r="G47" s="191"/>
      <c r="H47" s="202">
        <v>18</v>
      </c>
      <c r="I47" s="199" t="s">
        <v>82</v>
      </c>
      <c r="J47" s="200" t="e">
        <f>IF(Data!J24="No data",NA(),Data!J24)</f>
        <v>#N/A</v>
      </c>
      <c r="K47" s="200" t="e">
        <f>IF(Data!K24="No data",NA(),Data!K24)</f>
        <v>#N/A</v>
      </c>
      <c r="L47" s="200" t="e">
        <f>IF(Data!L24="No data",NA(),Data!L24)</f>
        <v>#N/A</v>
      </c>
      <c r="M47" s="201">
        <f>SUM(Data!J24:L24)</f>
        <v>0</v>
      </c>
    </row>
    <row r="48" spans="1:13" ht="14.45" x14ac:dyDescent="0.35">
      <c r="A48" s="208">
        <v>14</v>
      </c>
      <c r="B48" s="199" t="s">
        <v>70</v>
      </c>
      <c r="C48" s="200">
        <f>IF(Data!J45="No data",NA(),Data!J45)</f>
        <v>11</v>
      </c>
      <c r="D48" s="200">
        <f>IF(Data!K45="No data",NA(),Data!K45)</f>
        <v>12</v>
      </c>
      <c r="E48" s="200">
        <f>IF(Data!L45="No data",NA(),Data!L45)</f>
        <v>0</v>
      </c>
      <c r="F48" s="201">
        <f>SUM(Data!J45:L45)</f>
        <v>23</v>
      </c>
      <c r="G48" s="191"/>
      <c r="H48" s="202">
        <v>5</v>
      </c>
      <c r="I48" s="199" t="s">
        <v>76</v>
      </c>
      <c r="J48" s="200">
        <f>IF(Data!J11="No data",NA(),Data!J11)</f>
        <v>0</v>
      </c>
      <c r="K48" s="200">
        <f>IF(Data!K11="No data",NA(),Data!K11)</f>
        <v>54</v>
      </c>
      <c r="L48" s="200">
        <f>IF(Data!L11="No data",NA(),Data!L11)</f>
        <v>0</v>
      </c>
      <c r="M48" s="201">
        <f>SUM(Data!J11:L11)</f>
        <v>54</v>
      </c>
    </row>
    <row r="49" spans="1:13" ht="14.45" x14ac:dyDescent="0.35">
      <c r="A49" s="208">
        <v>7</v>
      </c>
      <c r="B49" s="199" t="s">
        <v>88</v>
      </c>
      <c r="C49" s="200">
        <f>IF(Data!J38="No data",NA(),Data!J38)</f>
        <v>27</v>
      </c>
      <c r="D49" s="200">
        <f>IF(Data!K38="No data",NA(),Data!K38)</f>
        <v>1</v>
      </c>
      <c r="E49" s="200">
        <f>IF(Data!L38="No data",NA(),Data!L38)</f>
        <v>0</v>
      </c>
      <c r="F49" s="201">
        <f>SUM(Data!J38:L38)</f>
        <v>28</v>
      </c>
      <c r="G49" s="191"/>
      <c r="H49" s="202">
        <v>8</v>
      </c>
      <c r="I49" s="199" t="s">
        <v>77</v>
      </c>
      <c r="J49" s="200">
        <f>IF(Data!J14="No data",NA(),Data!J14)</f>
        <v>43</v>
      </c>
      <c r="K49" s="200">
        <f>IF(Data!K14="No data",NA(),Data!K14)</f>
        <v>31</v>
      </c>
      <c r="L49" s="200">
        <f>IF(Data!L14="No data",NA(),Data!L14)</f>
        <v>0</v>
      </c>
      <c r="M49" s="201">
        <f>SUM(Data!J14:L14)</f>
        <v>74</v>
      </c>
    </row>
    <row r="50" spans="1:13" ht="14.45" x14ac:dyDescent="0.35">
      <c r="A50" s="208">
        <v>17</v>
      </c>
      <c r="B50" s="199" t="s">
        <v>67</v>
      </c>
      <c r="C50" s="200">
        <f>IF(Data!J48="No data",NA(),Data!J48)</f>
        <v>12</v>
      </c>
      <c r="D50" s="200">
        <f>IF(Data!K48="No data",NA(),Data!K48)</f>
        <v>10</v>
      </c>
      <c r="E50" s="200">
        <f>IF(Data!L48="No data",NA(),Data!L48)</f>
        <v>6</v>
      </c>
      <c r="F50" s="201">
        <f>SUM(Data!J48:L48)</f>
        <v>28</v>
      </c>
      <c r="G50" s="191"/>
      <c r="H50" s="198">
        <v>1</v>
      </c>
      <c r="I50" s="199" t="s">
        <v>59</v>
      </c>
      <c r="J50" s="200">
        <f>IF(Data!J7="No data",NA(),Data!J7)</f>
        <v>67</v>
      </c>
      <c r="K50" s="200">
        <f>IF(Data!K7="No data",NA(),Data!K7)</f>
        <v>47</v>
      </c>
      <c r="L50" s="200">
        <f>IF(Data!L7="No data",NA(),Data!L7)</f>
        <v>0</v>
      </c>
      <c r="M50" s="201">
        <f>SUM(Data!J7:L7)</f>
        <v>114</v>
      </c>
    </row>
    <row r="51" spans="1:13" ht="14.45" x14ac:dyDescent="0.35">
      <c r="A51" s="208">
        <v>5</v>
      </c>
      <c r="B51" s="199" t="s">
        <v>86</v>
      </c>
      <c r="C51" s="200">
        <f>IF(Data!J36="No data",NA(),Data!J36)</f>
        <v>44</v>
      </c>
      <c r="D51" s="200">
        <f>IF(Data!K36="No data",NA(),Data!K36)</f>
        <v>63</v>
      </c>
      <c r="E51" s="200">
        <f>IF(Data!L36="No data",NA(),Data!L36)</f>
        <v>41</v>
      </c>
      <c r="F51" s="201">
        <f>SUM(Data!J36:L36)</f>
        <v>148</v>
      </c>
      <c r="G51" s="191"/>
      <c r="H51" s="202">
        <v>17</v>
      </c>
      <c r="I51" s="199" t="s">
        <v>81</v>
      </c>
      <c r="J51" s="200">
        <f>IF(Data!J23="No data",NA(),Data!J23)</f>
        <v>31</v>
      </c>
      <c r="K51" s="200">
        <f>IF(Data!K23="No data",NA(),Data!K23)</f>
        <v>69</v>
      </c>
      <c r="L51" s="200">
        <f>IF(Data!L23="No data",NA(),Data!L23)</f>
        <v>42</v>
      </c>
      <c r="M51" s="201">
        <f>SUM(Data!J23:L23)</f>
        <v>142</v>
      </c>
    </row>
    <row r="52" spans="1:13" ht="14.45" x14ac:dyDescent="0.35">
      <c r="A52" s="208">
        <v>9</v>
      </c>
      <c r="B52" s="199" t="s">
        <v>77</v>
      </c>
      <c r="C52" s="200">
        <f>IF(Data!J40="No data",NA(),Data!J40)</f>
        <v>79</v>
      </c>
      <c r="D52" s="200">
        <f>IF(Data!K40="No data",NA(),Data!K40)</f>
        <v>72</v>
      </c>
      <c r="E52" s="200">
        <f>IF(Data!L40="No data",NA(),Data!L40)</f>
        <v>0</v>
      </c>
      <c r="F52" s="201">
        <f>SUM(Data!J40:L40)</f>
        <v>151</v>
      </c>
      <c r="G52" s="191"/>
      <c r="H52" s="202">
        <v>2</v>
      </c>
      <c r="I52" s="199" t="s">
        <v>65</v>
      </c>
      <c r="J52" s="200">
        <f>IF(Data!J8="No data",NA(),Data!J8)</f>
        <v>37</v>
      </c>
      <c r="K52" s="200">
        <f>IF(Data!K8="No data",NA(),Data!K8)</f>
        <v>79</v>
      </c>
      <c r="L52" s="200">
        <f>IF(Data!L8="No data",NA(),Data!L8)</f>
        <v>28</v>
      </c>
      <c r="M52" s="201">
        <f>SUM(Data!J8:L8)</f>
        <v>144</v>
      </c>
    </row>
    <row r="53" spans="1:13" x14ac:dyDescent="0.25">
      <c r="A53" s="208">
        <v>2</v>
      </c>
      <c r="B53" s="199" t="s">
        <v>73</v>
      </c>
      <c r="C53" s="200">
        <f>IF(Data!J33="No data",NA(),Data!J33)</f>
        <v>113</v>
      </c>
      <c r="D53" s="200">
        <f>IF(Data!K33="No data",NA(),Data!K33)</f>
        <v>59</v>
      </c>
      <c r="E53" s="200">
        <f>IF(Data!L33="No data",NA(),Data!L33)</f>
        <v>284</v>
      </c>
      <c r="F53" s="201">
        <f>SUM(Data!J33:L33)</f>
        <v>456</v>
      </c>
      <c r="G53" s="191"/>
      <c r="H53" s="203">
        <v>6</v>
      </c>
      <c r="I53" s="204" t="s">
        <v>64</v>
      </c>
      <c r="J53" s="205">
        <f>IF(Data!J12="No data",NA(),Data!J12)</f>
        <v>88</v>
      </c>
      <c r="K53" s="205">
        <f>IF(Data!K12="No data",NA(),Data!K12)</f>
        <v>141</v>
      </c>
      <c r="L53" s="205">
        <f>IF(Data!L12="No data",NA(),Data!L12)</f>
        <v>261</v>
      </c>
      <c r="M53" s="206">
        <f>SUM(Data!J12:L12)</f>
        <v>490</v>
      </c>
    </row>
    <row r="54" spans="1:13" x14ac:dyDescent="0.25">
      <c r="A54" s="209">
        <v>1</v>
      </c>
      <c r="B54" s="204" t="s">
        <v>83</v>
      </c>
      <c r="C54" s="205">
        <f>IF(Data!J32="No data",NA(),Data!J32)</f>
        <v>276</v>
      </c>
      <c r="D54" s="205">
        <f>IF(Data!K32="No data",NA(),Data!K32)</f>
        <v>269</v>
      </c>
      <c r="E54" s="205">
        <f>IF(Data!L32="No data",NA(),Data!L32)</f>
        <v>25</v>
      </c>
      <c r="F54" s="206">
        <f>SUM(Data!J32:L32)</f>
        <v>570</v>
      </c>
      <c r="G54" s="191"/>
    </row>
    <row r="55" spans="1:13" s="56" customFormat="1" x14ac:dyDescent="0.25">
      <c r="B55" s="105"/>
      <c r="C55" s="75"/>
      <c r="D55" s="75"/>
      <c r="E55" s="106"/>
      <c r="F55" s="75"/>
    </row>
    <row r="56" spans="1:13" x14ac:dyDescent="0.25">
      <c r="B56" s="225" t="s">
        <v>102</v>
      </c>
      <c r="H56" s="190" t="s">
        <v>100</v>
      </c>
      <c r="I56" s="245"/>
      <c r="J56" s="60"/>
      <c r="K56" s="60"/>
      <c r="L56" s="60"/>
    </row>
    <row r="57" spans="1:13" x14ac:dyDescent="0.25">
      <c r="A57" s="207"/>
      <c r="B57" s="196"/>
      <c r="C57" s="196" t="s">
        <v>122</v>
      </c>
      <c r="D57" s="196" t="s">
        <v>123</v>
      </c>
      <c r="E57" s="196" t="s">
        <v>41</v>
      </c>
      <c r="F57" s="197" t="s">
        <v>38</v>
      </c>
      <c r="G57" s="226"/>
      <c r="H57" s="207"/>
      <c r="I57" s="195"/>
      <c r="J57" s="196" t="s">
        <v>122</v>
      </c>
      <c r="K57" s="196" t="s">
        <v>123</v>
      </c>
      <c r="L57" s="196" t="s">
        <v>41</v>
      </c>
      <c r="M57" s="197" t="s">
        <v>38</v>
      </c>
    </row>
    <row r="58" spans="1:13" x14ac:dyDescent="0.25">
      <c r="A58" s="208">
        <v>1</v>
      </c>
      <c r="B58" s="199" t="s">
        <v>83</v>
      </c>
      <c r="C58" s="210">
        <f>IF(Data!P32="No data",NA(),Data!P32)</f>
        <v>0</v>
      </c>
      <c r="D58" s="210">
        <f>IF(Data!Q32="No data",NA(),Data!Q32)</f>
        <v>0</v>
      </c>
      <c r="E58" s="210">
        <f>IF(Data!R32="No data",NA(),Data!R32)</f>
        <v>0</v>
      </c>
      <c r="F58" s="211">
        <f>SUM(Data!P32:R32)</f>
        <v>0</v>
      </c>
      <c r="G58" s="227"/>
      <c r="H58" s="208">
        <v>1</v>
      </c>
      <c r="I58" s="199" t="s">
        <v>59</v>
      </c>
      <c r="J58" s="210">
        <f>IF(Data!P7="No data",NA(),Data!P7)</f>
        <v>0</v>
      </c>
      <c r="K58" s="210">
        <f>IF(Data!Q7="No data",NA(),Data!Q7)</f>
        <v>0</v>
      </c>
      <c r="L58" s="210">
        <f>IF(Data!R7="No data",NA(),Data!R7)</f>
        <v>0</v>
      </c>
      <c r="M58" s="211">
        <f>SUM(Data!P7:R7)</f>
        <v>0</v>
      </c>
    </row>
    <row r="59" spans="1:13" x14ac:dyDescent="0.25">
      <c r="A59" s="208">
        <v>2</v>
      </c>
      <c r="B59" s="199" t="s">
        <v>73</v>
      </c>
      <c r="C59" s="210">
        <f>IF(Data!P33="No data",NA(),Data!P33)</f>
        <v>0</v>
      </c>
      <c r="D59" s="210">
        <f>IF(Data!Q33="No data",NA(),Data!Q33)</f>
        <v>0</v>
      </c>
      <c r="E59" s="210">
        <f>IF(Data!R33="No data",NA(),Data!R33)</f>
        <v>0</v>
      </c>
      <c r="F59" s="211">
        <f>SUM(Data!P33:R33)</f>
        <v>0</v>
      </c>
      <c r="G59" s="227"/>
      <c r="H59" s="208">
        <v>2</v>
      </c>
      <c r="I59" s="199" t="s">
        <v>65</v>
      </c>
      <c r="J59" s="210">
        <f>IF(Data!P8="No data",NA(),Data!P8)</f>
        <v>0</v>
      </c>
      <c r="K59" s="210">
        <f>IF(Data!Q8="No data",NA(),Data!Q8)</f>
        <v>0</v>
      </c>
      <c r="L59" s="210">
        <f>IF(Data!R8="No data",NA(),Data!R8)</f>
        <v>0</v>
      </c>
      <c r="M59" s="211">
        <f>SUM(Data!P8:R8)</f>
        <v>0</v>
      </c>
    </row>
    <row r="60" spans="1:13" x14ac:dyDescent="0.25">
      <c r="A60" s="208">
        <v>3</v>
      </c>
      <c r="B60" s="199" t="s">
        <v>84</v>
      </c>
      <c r="C60" s="210" t="e">
        <f>IF(Data!P34="No data",NA(),Data!P34)</f>
        <v>#N/A</v>
      </c>
      <c r="D60" s="210" t="e">
        <f>IF(Data!Q34="No data",NA(),Data!Q34)</f>
        <v>#N/A</v>
      </c>
      <c r="E60" s="210" t="e">
        <f>IF(Data!R34="No data",NA(),Data!R34)</f>
        <v>#N/A</v>
      </c>
      <c r="F60" s="211">
        <f>SUM(Data!P34:R34)</f>
        <v>0</v>
      </c>
      <c r="G60" s="227"/>
      <c r="H60" s="208">
        <v>3</v>
      </c>
      <c r="I60" s="199" t="s">
        <v>63</v>
      </c>
      <c r="J60" s="210" t="e">
        <f>IF(Data!P9="No data",NA(),Data!P9)</f>
        <v>#N/A</v>
      </c>
      <c r="K60" s="210" t="e">
        <f>IF(Data!Q9="No data",NA(),Data!Q9)</f>
        <v>#N/A</v>
      </c>
      <c r="L60" s="210" t="e">
        <f>IF(Data!R9="No data",NA(),Data!R9)</f>
        <v>#N/A</v>
      </c>
      <c r="M60" s="211">
        <f>SUM(Data!P9:R9)</f>
        <v>0</v>
      </c>
    </row>
    <row r="61" spans="1:13" x14ac:dyDescent="0.25">
      <c r="A61" s="208">
        <v>6</v>
      </c>
      <c r="B61" s="199" t="s">
        <v>87</v>
      </c>
      <c r="C61" s="210" t="e">
        <f>IF(Data!P37="No data",NA(),Data!P37)</f>
        <v>#N/A</v>
      </c>
      <c r="D61" s="210" t="e">
        <f>IF(Data!Q37="No data",NA(),Data!Q37)</f>
        <v>#N/A</v>
      </c>
      <c r="E61" s="210" t="e">
        <f>IF(Data!R37="No data",NA(),Data!R37)</f>
        <v>#N/A</v>
      </c>
      <c r="F61" s="211">
        <f>SUM(Data!P37:R37)</f>
        <v>0</v>
      </c>
      <c r="G61" s="227"/>
      <c r="H61" s="208">
        <v>4</v>
      </c>
      <c r="I61" s="199" t="s">
        <v>61</v>
      </c>
      <c r="J61" s="210" t="e">
        <f>IF(Data!P10="No data",NA(),Data!P10)</f>
        <v>#N/A</v>
      </c>
      <c r="K61" s="210" t="e">
        <f>IF(Data!Q10="No data",NA(),Data!Q10)</f>
        <v>#N/A</v>
      </c>
      <c r="L61" s="210" t="e">
        <f>IF(Data!R10="No data",NA(),Data!R10)</f>
        <v>#N/A</v>
      </c>
      <c r="M61" s="211">
        <f>SUM(Data!P10:R10)</f>
        <v>0</v>
      </c>
    </row>
    <row r="62" spans="1:13" x14ac:dyDescent="0.25">
      <c r="A62" s="208">
        <v>7</v>
      </c>
      <c r="B62" s="199" t="s">
        <v>88</v>
      </c>
      <c r="C62" s="210">
        <f>IF(Data!P38="No data",NA(),Data!P38)</f>
        <v>0</v>
      </c>
      <c r="D62" s="210">
        <f>IF(Data!Q38="No data",NA(),Data!Q38)</f>
        <v>0</v>
      </c>
      <c r="E62" s="210">
        <f>IF(Data!R38="No data",NA(),Data!R38)</f>
        <v>0</v>
      </c>
      <c r="F62" s="211">
        <f>SUM(Data!P38:R38)</f>
        <v>0</v>
      </c>
      <c r="G62" s="227"/>
      <c r="H62" s="208">
        <v>6</v>
      </c>
      <c r="I62" s="199" t="s">
        <v>64</v>
      </c>
      <c r="J62" s="210">
        <f>IF(Data!P12="No data",NA(),Data!P12)</f>
        <v>0</v>
      </c>
      <c r="K62" s="210">
        <f>IF(Data!Q12="No data",NA(),Data!Q12)</f>
        <v>0</v>
      </c>
      <c r="L62" s="210">
        <f>IF(Data!R12="No data",NA(),Data!R12)</f>
        <v>0</v>
      </c>
      <c r="M62" s="211">
        <f>SUM(Data!P12:R12)</f>
        <v>0</v>
      </c>
    </row>
    <row r="63" spans="1:13" x14ac:dyDescent="0.25">
      <c r="A63" s="208">
        <v>11</v>
      </c>
      <c r="B63" s="199" t="s">
        <v>89</v>
      </c>
      <c r="C63" s="210">
        <f>IF(Data!P42="No data",NA(),Data!P42)</f>
        <v>0</v>
      </c>
      <c r="D63" s="210">
        <f>IF(Data!Q42="No data",NA(),Data!Q42)</f>
        <v>0</v>
      </c>
      <c r="E63" s="210">
        <f>IF(Data!R42="No data",NA(),Data!R42)</f>
        <v>0</v>
      </c>
      <c r="F63" s="211">
        <f>SUM(Data!P42:R42)</f>
        <v>0</v>
      </c>
      <c r="G63" s="227"/>
      <c r="H63" s="208">
        <v>7</v>
      </c>
      <c r="I63" s="199" t="s">
        <v>71</v>
      </c>
      <c r="J63" s="210" t="e">
        <f>IF(Data!P13="No data",NA(),Data!P13)</f>
        <v>#N/A</v>
      </c>
      <c r="K63" s="210" t="e">
        <f>IF(Data!Q13="No data",NA(),Data!Q13)</f>
        <v>#N/A</v>
      </c>
      <c r="L63" s="210" t="e">
        <f>IF(Data!R13="No data",NA(),Data!R13)</f>
        <v>#N/A</v>
      </c>
      <c r="M63" s="211">
        <f>SUM(Data!P13:R13)</f>
        <v>0</v>
      </c>
    </row>
    <row r="64" spans="1:13" x14ac:dyDescent="0.25">
      <c r="A64" s="208">
        <v>12</v>
      </c>
      <c r="B64" s="199" t="s">
        <v>79</v>
      </c>
      <c r="C64" s="210" t="e">
        <f>IF(Data!P43="No data",NA(),Data!P43)</f>
        <v>#N/A</v>
      </c>
      <c r="D64" s="210" t="e">
        <f>IF(Data!Q43="No data",NA(),Data!Q43)</f>
        <v>#N/A</v>
      </c>
      <c r="E64" s="210" t="e">
        <f>IF(Data!R43="No data",NA(),Data!R43)</f>
        <v>#N/A</v>
      </c>
      <c r="F64" s="211">
        <f>SUM(Data!P43:R43)</f>
        <v>0</v>
      </c>
      <c r="G64" s="227"/>
      <c r="H64" s="208">
        <v>9</v>
      </c>
      <c r="I64" s="199" t="s">
        <v>78</v>
      </c>
      <c r="J64" s="210" t="e">
        <f>IF(Data!P15="No data",NA(),Data!P15)</f>
        <v>#N/A</v>
      </c>
      <c r="K64" s="210" t="e">
        <f>IF(Data!Q15="No data",NA(),Data!Q15)</f>
        <v>#N/A</v>
      </c>
      <c r="L64" s="210" t="e">
        <f>IF(Data!R15="No data",NA(),Data!R15)</f>
        <v>#N/A</v>
      </c>
      <c r="M64" s="211">
        <f>SUM(Data!P15:R15)</f>
        <v>0</v>
      </c>
    </row>
    <row r="65" spans="1:13" x14ac:dyDescent="0.25">
      <c r="A65" s="208">
        <v>13</v>
      </c>
      <c r="B65" s="199" t="s">
        <v>74</v>
      </c>
      <c r="C65" s="210" t="e">
        <f>IF(Data!P44="No data",NA(),Data!P44)</f>
        <v>#N/A</v>
      </c>
      <c r="D65" s="210" t="e">
        <f>IF(Data!Q44="No data",NA(),Data!Q44)</f>
        <v>#N/A</v>
      </c>
      <c r="E65" s="210" t="e">
        <f>IF(Data!R44="No data",NA(),Data!R44)</f>
        <v>#N/A</v>
      </c>
      <c r="F65" s="211">
        <f>SUM(Data!P44:R44)</f>
        <v>0</v>
      </c>
      <c r="G65" s="227"/>
      <c r="H65" s="208">
        <v>10</v>
      </c>
      <c r="I65" s="199" t="s">
        <v>60</v>
      </c>
      <c r="J65" s="210" t="e">
        <f>IF(Data!P16="No data",NA(),Data!P16)</f>
        <v>#N/A</v>
      </c>
      <c r="K65" s="210" t="e">
        <f>IF(Data!Q16="No data",NA(),Data!Q16)</f>
        <v>#N/A</v>
      </c>
      <c r="L65" s="210" t="e">
        <f>IF(Data!R16="No data",NA(),Data!R16)</f>
        <v>#N/A</v>
      </c>
      <c r="M65" s="211">
        <f>SUM(Data!P16:R16)</f>
        <v>0</v>
      </c>
    </row>
    <row r="66" spans="1:13" x14ac:dyDescent="0.25">
      <c r="A66" s="208">
        <v>18</v>
      </c>
      <c r="B66" s="199" t="s">
        <v>81</v>
      </c>
      <c r="C66" s="210" t="e">
        <f>IF(Data!P49="No data",NA(),Data!P49)</f>
        <v>#N/A</v>
      </c>
      <c r="D66" s="210" t="e">
        <f>IF(Data!Q49="No data",NA(),Data!Q49)</f>
        <v>#N/A</v>
      </c>
      <c r="E66" s="210" t="e">
        <f>IF(Data!R49="No data",NA(),Data!R49)</f>
        <v>#N/A</v>
      </c>
      <c r="F66" s="211">
        <f>SUM(Data!P49:R49)</f>
        <v>0</v>
      </c>
      <c r="G66" s="227"/>
      <c r="H66" s="208">
        <v>11</v>
      </c>
      <c r="I66" s="199" t="s">
        <v>79</v>
      </c>
      <c r="J66" s="210" t="e">
        <f>IF(Data!P17="No data",NA(),Data!P17)</f>
        <v>#N/A</v>
      </c>
      <c r="K66" s="210" t="e">
        <f>IF(Data!Q17="No data",NA(),Data!Q17)</f>
        <v>#N/A</v>
      </c>
      <c r="L66" s="210" t="e">
        <f>IF(Data!R17="No data",NA(),Data!R17)</f>
        <v>#N/A</v>
      </c>
      <c r="M66" s="211">
        <f>SUM(Data!P17:R17)</f>
        <v>0</v>
      </c>
    </row>
    <row r="67" spans="1:13" x14ac:dyDescent="0.25">
      <c r="A67" s="208">
        <v>15</v>
      </c>
      <c r="B67" s="199" t="s">
        <v>90</v>
      </c>
      <c r="C67" s="210">
        <f>IF(Data!P46="No data",NA(),Data!P46)</f>
        <v>1</v>
      </c>
      <c r="D67" s="210">
        <f>IF(Data!Q46="No data",NA(),Data!Q46)</f>
        <v>0</v>
      </c>
      <c r="E67" s="210">
        <f>IF(Data!R46="No data",NA(),Data!R46)</f>
        <v>0</v>
      </c>
      <c r="F67" s="211">
        <f>SUM(Data!P46:R46)</f>
        <v>1</v>
      </c>
      <c r="G67" s="227"/>
      <c r="H67" s="208">
        <v>12</v>
      </c>
      <c r="I67" s="199" t="s">
        <v>74</v>
      </c>
      <c r="J67" s="210" t="e">
        <f>IF(Data!P18="No data",NA(),Data!P18)</f>
        <v>#N/A</v>
      </c>
      <c r="K67" s="210" t="e">
        <f>IF(Data!Q18="No data",NA(),Data!Q18)</f>
        <v>#N/A</v>
      </c>
      <c r="L67" s="210" t="e">
        <f>IF(Data!R18="No data",NA(),Data!R18)</f>
        <v>#N/A</v>
      </c>
      <c r="M67" s="211">
        <f>SUM(Data!P18:R18)</f>
        <v>0</v>
      </c>
    </row>
    <row r="68" spans="1:13" x14ac:dyDescent="0.25">
      <c r="A68" s="208">
        <v>4</v>
      </c>
      <c r="B68" s="199" t="s">
        <v>85</v>
      </c>
      <c r="C68" s="210">
        <f>IF(Data!P35="No data",NA(),Data!P35)</f>
        <v>9</v>
      </c>
      <c r="D68" s="210">
        <f>IF(Data!Q35="No data",NA(),Data!Q35)</f>
        <v>0</v>
      </c>
      <c r="E68" s="210">
        <f>IF(Data!R35="No data",NA(),Data!R35)</f>
        <v>0</v>
      </c>
      <c r="F68" s="211">
        <f>SUM(Data!P35:R35)</f>
        <v>9</v>
      </c>
      <c r="G68" s="227"/>
      <c r="H68" s="208">
        <v>14</v>
      </c>
      <c r="I68" s="199" t="s">
        <v>80</v>
      </c>
      <c r="J68" s="210" t="e">
        <f>IF(Data!P20="No data",NA(),Data!P20)</f>
        <v>#N/A</v>
      </c>
      <c r="K68" s="210" t="e">
        <f>IF(Data!Q20="No data",NA(),Data!Q20)</f>
        <v>#N/A</v>
      </c>
      <c r="L68" s="210" t="e">
        <f>IF(Data!R20="No data",NA(),Data!R20)</f>
        <v>#N/A</v>
      </c>
      <c r="M68" s="211">
        <f>SUM(Data!P20:R20)</f>
        <v>0</v>
      </c>
    </row>
    <row r="69" spans="1:13" x14ac:dyDescent="0.25">
      <c r="A69" s="208">
        <v>16</v>
      </c>
      <c r="B69" s="199" t="s">
        <v>66</v>
      </c>
      <c r="C69" s="210">
        <f>IF(Data!P47="No data",NA(),Data!P47)</f>
        <v>6</v>
      </c>
      <c r="D69" s="210">
        <f>IF(Data!Q47="No data",NA(),Data!Q47)</f>
        <v>4</v>
      </c>
      <c r="E69" s="210">
        <f>IF(Data!R47="No data",NA(),Data!R47)</f>
        <v>7</v>
      </c>
      <c r="F69" s="211">
        <f>SUM(Data!P47:R47)</f>
        <v>17</v>
      </c>
      <c r="G69" s="227"/>
      <c r="H69" s="208">
        <v>15</v>
      </c>
      <c r="I69" s="199" t="s">
        <v>66</v>
      </c>
      <c r="J69" s="210">
        <f>IF(Data!P21="No data",NA(),Data!P21)</f>
        <v>0</v>
      </c>
      <c r="K69" s="210">
        <f>IF(Data!Q21="No data",NA(),Data!Q21)</f>
        <v>0</v>
      </c>
      <c r="L69" s="210">
        <f>IF(Data!R21="No data",NA(),Data!R21)</f>
        <v>0</v>
      </c>
      <c r="M69" s="211">
        <f>SUM(Data!P21:R21)</f>
        <v>0</v>
      </c>
    </row>
    <row r="70" spans="1:13" x14ac:dyDescent="0.25">
      <c r="A70" s="208">
        <v>14</v>
      </c>
      <c r="B70" s="199" t="s">
        <v>70</v>
      </c>
      <c r="C70" s="210">
        <f>IF(Data!P45="No data",NA(),Data!P45)</f>
        <v>7</v>
      </c>
      <c r="D70" s="210">
        <f>IF(Data!Q45="No data",NA(),Data!Q45)</f>
        <v>11</v>
      </c>
      <c r="E70" s="210">
        <f>IF(Data!R45="No data",NA(),Data!R45)</f>
        <v>0</v>
      </c>
      <c r="F70" s="211">
        <f>SUM(Data!P45:R45)</f>
        <v>18</v>
      </c>
      <c r="G70" s="227"/>
      <c r="H70" s="208">
        <v>16</v>
      </c>
      <c r="I70" s="199" t="s">
        <v>67</v>
      </c>
      <c r="J70" s="210">
        <f>IF(Data!P22="No data",NA(),Data!P22)</f>
        <v>0</v>
      </c>
      <c r="K70" s="210">
        <f>IF(Data!Q22="No data",NA(),Data!Q22)</f>
        <v>0</v>
      </c>
      <c r="L70" s="210">
        <f>IF(Data!R22="No data",NA(),Data!R22)</f>
        <v>0</v>
      </c>
      <c r="M70" s="211">
        <f>SUM(Data!P22:R22)</f>
        <v>0</v>
      </c>
    </row>
    <row r="71" spans="1:13" x14ac:dyDescent="0.25">
      <c r="A71" s="208">
        <v>17</v>
      </c>
      <c r="B71" s="199" t="s">
        <v>67</v>
      </c>
      <c r="C71" s="210">
        <f>IF(Data!P48="No data",NA(),Data!P48)</f>
        <v>6</v>
      </c>
      <c r="D71" s="210">
        <f>IF(Data!Q48="No data",NA(),Data!Q48)</f>
        <v>11</v>
      </c>
      <c r="E71" s="210">
        <f>IF(Data!R48="No data",NA(),Data!R48)</f>
        <v>10</v>
      </c>
      <c r="F71" s="211">
        <f>SUM(Data!P48:R48)</f>
        <v>27</v>
      </c>
      <c r="G71" s="227"/>
      <c r="H71" s="208">
        <v>17</v>
      </c>
      <c r="I71" s="199" t="s">
        <v>81</v>
      </c>
      <c r="J71" s="210">
        <f>IF(Data!P23="No data",NA(),Data!P23)</f>
        <v>0</v>
      </c>
      <c r="K71" s="210">
        <f>IF(Data!Q23="No data",NA(),Data!Q23)</f>
        <v>0</v>
      </c>
      <c r="L71" s="210">
        <f>IF(Data!R23="No data",NA(),Data!R23)</f>
        <v>0</v>
      </c>
      <c r="M71" s="211">
        <f>SUM(Data!P23:R23)</f>
        <v>0</v>
      </c>
    </row>
    <row r="72" spans="1:13" x14ac:dyDescent="0.25">
      <c r="A72" s="208">
        <v>19</v>
      </c>
      <c r="B72" s="199" t="s">
        <v>68</v>
      </c>
      <c r="C72" s="210">
        <f>IF(Data!P50="No data",NA(),Data!P50)</f>
        <v>35</v>
      </c>
      <c r="D72" s="210">
        <f>IF(Data!Q50="No data",NA(),Data!Q50)</f>
        <v>8</v>
      </c>
      <c r="E72" s="210">
        <f>IF(Data!R50="No data",NA(),Data!R50)</f>
        <v>0</v>
      </c>
      <c r="F72" s="211">
        <f>SUM(Data!P50:R50)</f>
        <v>43</v>
      </c>
      <c r="G72" s="227"/>
      <c r="H72" s="208">
        <v>18</v>
      </c>
      <c r="I72" s="199" t="s">
        <v>82</v>
      </c>
      <c r="J72" s="210" t="e">
        <f>IF(Data!P24="No data",NA(),Data!P24)</f>
        <v>#N/A</v>
      </c>
      <c r="K72" s="210" t="e">
        <f>IF(Data!Q24="No data",NA(),Data!Q24)</f>
        <v>#N/A</v>
      </c>
      <c r="L72" s="210" t="e">
        <f>IF(Data!R24="No data",NA(),Data!R24)</f>
        <v>#N/A</v>
      </c>
      <c r="M72" s="211">
        <f>SUM(Data!P24:R24)</f>
        <v>0</v>
      </c>
    </row>
    <row r="73" spans="1:13" x14ac:dyDescent="0.25">
      <c r="A73" s="208">
        <v>8</v>
      </c>
      <c r="B73" s="199" t="s">
        <v>62</v>
      </c>
      <c r="C73" s="210">
        <f>IF(Data!P39="No data",NA(),Data!P39)</f>
        <v>35</v>
      </c>
      <c r="D73" s="210">
        <f>IF(Data!Q39="No data",NA(),Data!Q39)</f>
        <v>26</v>
      </c>
      <c r="E73" s="210">
        <f>IF(Data!R39="No data",NA(),Data!R39)</f>
        <v>0</v>
      </c>
      <c r="F73" s="211">
        <f>SUM(Data!P39:R39)</f>
        <v>61</v>
      </c>
      <c r="G73" s="227"/>
      <c r="H73" s="208">
        <v>8</v>
      </c>
      <c r="I73" s="199" t="s">
        <v>77</v>
      </c>
      <c r="J73" s="210">
        <f>IF(Data!P14="No data",NA(),Data!P14)</f>
        <v>14</v>
      </c>
      <c r="K73" s="210">
        <f>IF(Data!Q14="No data",NA(),Data!Q14)</f>
        <v>9</v>
      </c>
      <c r="L73" s="210">
        <f>IF(Data!R14="No data",NA(),Data!R14)</f>
        <v>0</v>
      </c>
      <c r="M73" s="211">
        <f>SUM(Data!P14:R14)</f>
        <v>23</v>
      </c>
    </row>
    <row r="74" spans="1:13" x14ac:dyDescent="0.25">
      <c r="A74" s="208">
        <v>10</v>
      </c>
      <c r="B74" s="199" t="s">
        <v>72</v>
      </c>
      <c r="C74" s="210">
        <f>IF(Data!P41="No data",NA(),Data!P41)</f>
        <v>27</v>
      </c>
      <c r="D74" s="210">
        <f>IF(Data!Q41="No data",NA(),Data!Q41)</f>
        <v>36</v>
      </c>
      <c r="E74" s="210">
        <f>IF(Data!R41="No data",NA(),Data!R41)</f>
        <v>0</v>
      </c>
      <c r="F74" s="211">
        <f>SUM(Data!P41:R41)</f>
        <v>63</v>
      </c>
      <c r="G74" s="227"/>
      <c r="H74" s="208">
        <v>5</v>
      </c>
      <c r="I74" s="199" t="s">
        <v>76</v>
      </c>
      <c r="J74" s="210">
        <f>IF(Data!P11="No data",NA(),Data!P11)</f>
        <v>0</v>
      </c>
      <c r="K74" s="210">
        <f>IF(Data!Q11="No data",NA(),Data!Q11)</f>
        <v>54</v>
      </c>
      <c r="L74" s="210">
        <f>IF(Data!R11="No data",NA(),Data!R11)</f>
        <v>0</v>
      </c>
      <c r="M74" s="211">
        <f>SUM(Data!P11:R11)</f>
        <v>54</v>
      </c>
    </row>
    <row r="75" spans="1:13" x14ac:dyDescent="0.25">
      <c r="A75" s="208">
        <v>9</v>
      </c>
      <c r="B75" s="199" t="s">
        <v>77</v>
      </c>
      <c r="C75" s="210">
        <f>IF(Data!P40="No data",NA(),Data!P40)</f>
        <v>34</v>
      </c>
      <c r="D75" s="210">
        <f>IF(Data!Q40="No data",NA(),Data!Q40)</f>
        <v>40</v>
      </c>
      <c r="E75" s="210">
        <f>IF(Data!R40="No data",NA(),Data!R40)</f>
        <v>0</v>
      </c>
      <c r="F75" s="211">
        <f>SUM(Data!P40:R40)</f>
        <v>74</v>
      </c>
      <c r="G75" s="227"/>
      <c r="H75" s="209">
        <v>13</v>
      </c>
      <c r="I75" s="204" t="s">
        <v>70</v>
      </c>
      <c r="J75" s="212">
        <f>IF(Data!P19="No data",NA(),Data!P19)</f>
        <v>58</v>
      </c>
      <c r="K75" s="212">
        <f>IF(Data!Q19="No data",NA(),Data!Q19)</f>
        <v>29</v>
      </c>
      <c r="L75" s="212">
        <f>IF(Data!R19="No data",NA(),Data!R19)</f>
        <v>10</v>
      </c>
      <c r="M75" s="213">
        <f>SUM(Data!P19:R19)</f>
        <v>97</v>
      </c>
    </row>
    <row r="76" spans="1:13" x14ac:dyDescent="0.25">
      <c r="A76" s="209">
        <v>5</v>
      </c>
      <c r="B76" s="204" t="s">
        <v>86</v>
      </c>
      <c r="C76" s="212">
        <f>IF(Data!P36="No data",NA(),Data!P36)</f>
        <v>26</v>
      </c>
      <c r="D76" s="212">
        <f>IF(Data!Q36="No data",NA(),Data!Q36)</f>
        <v>48</v>
      </c>
      <c r="E76" s="212">
        <f>IF(Data!R36="No data",NA(),Data!R36)</f>
        <v>19</v>
      </c>
      <c r="F76" s="213">
        <f>SUM(Data!P36:R36)</f>
        <v>93</v>
      </c>
      <c r="G76" s="56"/>
    </row>
    <row r="78" spans="1:13" s="144" customFormat="1" ht="18.75" x14ac:dyDescent="0.3">
      <c r="B78" s="144" t="s">
        <v>138</v>
      </c>
    </row>
    <row r="79" spans="1:13" s="145" customFormat="1" ht="43.5" customHeight="1" x14ac:dyDescent="0.35">
      <c r="B79" s="146" t="s">
        <v>141</v>
      </c>
    </row>
    <row r="80" spans="1:13" x14ac:dyDescent="0.25">
      <c r="A80" s="56"/>
      <c r="B80" s="190" t="s">
        <v>103</v>
      </c>
      <c r="C80" s="56"/>
      <c r="D80" s="56"/>
      <c r="E80" s="190" t="s">
        <v>182</v>
      </c>
      <c r="F80" s="190"/>
      <c r="I80" s="46" t="s">
        <v>178</v>
      </c>
      <c r="M80" s="46" t="s">
        <v>178</v>
      </c>
    </row>
    <row r="81" spans="1:15" x14ac:dyDescent="0.25">
      <c r="A81" s="207"/>
      <c r="B81" s="196"/>
      <c r="C81" s="197" t="str">
        <f>Data!U30</f>
        <v>Local consultant</v>
      </c>
      <c r="D81" s="226"/>
      <c r="E81" s="207"/>
      <c r="F81" s="196"/>
      <c r="G81" s="197" t="str">
        <f>Data!V30</f>
        <v>Visiting consultant</v>
      </c>
      <c r="H81" s="226"/>
      <c r="I81" s="207"/>
      <c r="J81" s="196"/>
      <c r="K81" s="197" t="str">
        <f>Data!U5</f>
        <v>Local consultant</v>
      </c>
      <c r="L81" s="226"/>
      <c r="M81" s="207"/>
      <c r="N81" s="196"/>
      <c r="O81" s="197" t="str">
        <f>Data!V5</f>
        <v>Visiting consultant</v>
      </c>
    </row>
    <row r="82" spans="1:15" x14ac:dyDescent="0.25">
      <c r="A82" s="208">
        <v>3</v>
      </c>
      <c r="B82" s="199" t="str">
        <f>Data!B139</f>
        <v xml:space="preserve">Barnstaple, North Devon District Hospital </v>
      </c>
      <c r="C82" s="228" t="str">
        <f>Data!U34</f>
        <v>No data</v>
      </c>
      <c r="D82" s="230"/>
      <c r="E82" s="231">
        <v>1</v>
      </c>
      <c r="F82" s="199" t="str">
        <f>Data!B137</f>
        <v xml:space="preserve">Bristol, Bristol Royal Hospital for Children </v>
      </c>
      <c r="G82" s="228">
        <f>Data!V32</f>
        <v>0</v>
      </c>
      <c r="H82" s="230"/>
      <c r="I82" s="208">
        <v>3</v>
      </c>
      <c r="J82" s="199" t="str">
        <f>Data!B114</f>
        <v>Barnstaple, North Devon District Hospital</v>
      </c>
      <c r="K82" s="228" t="str">
        <f>Data!U9</f>
        <v>No data</v>
      </c>
      <c r="L82" s="230"/>
      <c r="M82" s="208">
        <v>1</v>
      </c>
      <c r="N82" s="199" t="str">
        <f>Data!B112</f>
        <v>Bristol, Bristol Heart Institute</v>
      </c>
      <c r="O82" s="228">
        <f>Data!V7</f>
        <v>0</v>
      </c>
    </row>
    <row r="83" spans="1:15" x14ac:dyDescent="0.25">
      <c r="A83" s="208">
        <v>6</v>
      </c>
      <c r="B83" s="199" t="str">
        <f>Data!B142</f>
        <v xml:space="preserve">Gloucester, Gloucestershire Hospitals </v>
      </c>
      <c r="C83" s="228" t="str">
        <f>Data!U37</f>
        <v>No data</v>
      </c>
      <c r="D83" s="230"/>
      <c r="E83" s="231">
        <v>2</v>
      </c>
      <c r="F83" s="199" t="str">
        <f>Data!B138</f>
        <v>Cardiff, Noah’s Ark Children’s Hospital</v>
      </c>
      <c r="G83" s="228">
        <f>Data!V33</f>
        <v>0</v>
      </c>
      <c r="H83" s="230"/>
      <c r="I83" s="208">
        <v>4</v>
      </c>
      <c r="J83" s="199" t="str">
        <f>Data!B115</f>
        <v>Exeter, Royal Devon and Exeter Hospital</v>
      </c>
      <c r="K83" s="228" t="str">
        <f>Data!U10</f>
        <v>No data</v>
      </c>
      <c r="L83" s="230"/>
      <c r="M83" s="208">
        <v>2</v>
      </c>
      <c r="N83" s="199" t="str">
        <f>Data!B113</f>
        <v>Cardiff, University Hospital of Wales</v>
      </c>
      <c r="O83" s="228">
        <f>Data!V8</f>
        <v>0</v>
      </c>
    </row>
    <row r="84" spans="1:15" x14ac:dyDescent="0.25">
      <c r="A84" s="208">
        <v>7</v>
      </c>
      <c r="B84" s="199" t="str">
        <f>Data!B143</f>
        <v xml:space="preserve">Plymouth, Derriford Hospital </v>
      </c>
      <c r="C84" s="228">
        <f>Data!U38</f>
        <v>0</v>
      </c>
      <c r="D84" s="230"/>
      <c r="E84" s="231">
        <v>3</v>
      </c>
      <c r="F84" s="199" t="str">
        <f>Data!B139</f>
        <v xml:space="preserve">Barnstaple, North Devon District Hospital </v>
      </c>
      <c r="G84" s="228" t="str">
        <f>Data!V34</f>
        <v>No data</v>
      </c>
      <c r="H84" s="230"/>
      <c r="I84" s="208">
        <v>7</v>
      </c>
      <c r="J84" s="199" t="str">
        <f>Data!B118</f>
        <v>Swindon, Great Weston Hospital</v>
      </c>
      <c r="K84" s="228" t="str">
        <f>Data!U13</f>
        <v>No data</v>
      </c>
      <c r="L84" s="230"/>
      <c r="M84" s="208">
        <v>3</v>
      </c>
      <c r="N84" s="199" t="str">
        <f>Data!B114</f>
        <v>Barnstaple, North Devon District Hospital</v>
      </c>
      <c r="O84" s="228" t="str">
        <f>Data!V9</f>
        <v>No data</v>
      </c>
    </row>
    <row r="85" spans="1:15" x14ac:dyDescent="0.25">
      <c r="A85" s="208">
        <v>12</v>
      </c>
      <c r="B85" s="199" t="str">
        <f>Data!B148</f>
        <v>Abergavenny, Nevill Hall Hospital</v>
      </c>
      <c r="C85" s="228" t="str">
        <f>Data!U43</f>
        <v>No data</v>
      </c>
      <c r="D85" s="230"/>
      <c r="E85" s="231">
        <v>6</v>
      </c>
      <c r="F85" s="199" t="str">
        <f>Data!B142</f>
        <v xml:space="preserve">Gloucester, Gloucestershire Hospitals </v>
      </c>
      <c r="G85" s="228" t="str">
        <f>Data!V37</f>
        <v>No data</v>
      </c>
      <c r="H85" s="230"/>
      <c r="I85" s="208">
        <v>8</v>
      </c>
      <c r="J85" s="199" t="str">
        <f>Data!B119</f>
        <v xml:space="preserve">Taunton, Musgrove Park Hospital </v>
      </c>
      <c r="K85" s="228">
        <f>Data!U14</f>
        <v>0</v>
      </c>
      <c r="L85" s="230"/>
      <c r="M85" s="208">
        <v>4</v>
      </c>
      <c r="N85" s="199" t="str">
        <f>Data!B115</f>
        <v>Exeter, Royal Devon and Exeter Hospital</v>
      </c>
      <c r="O85" s="228" t="str">
        <f>Data!V10</f>
        <v>No data</v>
      </c>
    </row>
    <row r="86" spans="1:15" x14ac:dyDescent="0.25">
      <c r="A86" s="208">
        <v>13</v>
      </c>
      <c r="B86" s="199" t="str">
        <f>Data!B149</f>
        <v>Bridgend, Princess of Wales Hospital</v>
      </c>
      <c r="C86" s="228" t="str">
        <f>Data!U44</f>
        <v>No data</v>
      </c>
      <c r="D86" s="230"/>
      <c r="E86" s="231">
        <v>7</v>
      </c>
      <c r="F86" s="199" t="str">
        <f>Data!B143</f>
        <v xml:space="preserve">Plymouth, Derriford Hospital </v>
      </c>
      <c r="G86" s="228">
        <f>Data!V38</f>
        <v>0</v>
      </c>
      <c r="H86" s="230"/>
      <c r="I86" s="208">
        <v>9</v>
      </c>
      <c r="J86" s="199" t="str">
        <f>Data!B120</f>
        <v xml:space="preserve">Torquay, Torbay District General Hospital </v>
      </c>
      <c r="K86" s="228" t="str">
        <f>Data!U15</f>
        <v>No data</v>
      </c>
      <c r="L86" s="230"/>
      <c r="M86" s="208">
        <v>6</v>
      </c>
      <c r="N86" s="199" t="str">
        <f>Data!B117</f>
        <v>Plymouth, Derriford Hospital</v>
      </c>
      <c r="O86" s="228">
        <f>Data!V12</f>
        <v>0</v>
      </c>
    </row>
    <row r="87" spans="1:15" x14ac:dyDescent="0.25">
      <c r="A87" s="208">
        <v>14</v>
      </c>
      <c r="B87" s="199" t="str">
        <f>Data!B150</f>
        <v xml:space="preserve">Carmarthen, Glangwilli General Hospital </v>
      </c>
      <c r="C87" s="228">
        <f>Data!U45</f>
        <v>0</v>
      </c>
      <c r="D87" s="230"/>
      <c r="E87" s="231">
        <v>8</v>
      </c>
      <c r="F87" s="199" t="str">
        <f>Data!B144</f>
        <v xml:space="preserve">Swindon, Great Weston Hospital </v>
      </c>
      <c r="G87" s="228">
        <f>Data!V39</f>
        <v>0</v>
      </c>
      <c r="H87" s="230"/>
      <c r="I87" s="208">
        <v>10</v>
      </c>
      <c r="J87" s="199" t="str">
        <f>Data!B121</f>
        <v>Truro, Royal Cornwall Hospital</v>
      </c>
      <c r="K87" s="228" t="str">
        <f>Data!U16</f>
        <v>No data</v>
      </c>
      <c r="L87" s="230"/>
      <c r="M87" s="208">
        <v>7</v>
      </c>
      <c r="N87" s="199" t="str">
        <f>Data!B118</f>
        <v>Swindon, Great Weston Hospital</v>
      </c>
      <c r="O87" s="228" t="str">
        <f>Data!V13</f>
        <v>No data</v>
      </c>
    </row>
    <row r="88" spans="1:15" x14ac:dyDescent="0.25">
      <c r="A88" s="208">
        <v>15</v>
      </c>
      <c r="B88" s="199" t="str">
        <f>Data!B151</f>
        <v xml:space="preserve">Haverfordwest, Withybush Hospital </v>
      </c>
      <c r="C88" s="228">
        <f>Data!U46</f>
        <v>0</v>
      </c>
      <c r="D88" s="230"/>
      <c r="E88" s="231">
        <v>9</v>
      </c>
      <c r="F88" s="199" t="str">
        <f>Data!B145</f>
        <v xml:space="preserve">Taunton, Musgrove Park Hospital </v>
      </c>
      <c r="G88" s="228">
        <f>Data!V40</f>
        <v>0</v>
      </c>
      <c r="H88" s="230"/>
      <c r="I88" s="208">
        <v>11</v>
      </c>
      <c r="J88" s="199" t="str">
        <f>Data!B122</f>
        <v>Abergavenny, Nevill Hall Hospital</v>
      </c>
      <c r="K88" s="228" t="str">
        <f>Data!U17</f>
        <v>No data</v>
      </c>
      <c r="L88" s="230"/>
      <c r="M88" s="208">
        <v>9</v>
      </c>
      <c r="N88" s="199" t="str">
        <f>Data!B120</f>
        <v xml:space="preserve">Torquay, Torbay District General Hospital </v>
      </c>
      <c r="O88" s="228" t="str">
        <f>Data!V15</f>
        <v>No data</v>
      </c>
    </row>
    <row r="89" spans="1:15" x14ac:dyDescent="0.25">
      <c r="A89" s="208">
        <v>18</v>
      </c>
      <c r="B89" s="199" t="str">
        <f>Data!B154</f>
        <v xml:space="preserve">Newport, Royal Gwent Hospital </v>
      </c>
      <c r="C89" s="228" t="str">
        <f>Data!U49</f>
        <v>No data</v>
      </c>
      <c r="D89" s="230"/>
      <c r="E89" s="231">
        <v>12</v>
      </c>
      <c r="F89" s="199" t="str">
        <f>Data!B148</f>
        <v>Abergavenny, Nevill Hall Hospital</v>
      </c>
      <c r="G89" s="228" t="str">
        <f>Data!V43</f>
        <v>No data</v>
      </c>
      <c r="H89" s="230"/>
      <c r="I89" s="208">
        <v>12</v>
      </c>
      <c r="J89" s="199" t="str">
        <f>Data!B123</f>
        <v>Bridgend, Princess of Wales Hospital</v>
      </c>
      <c r="K89" s="228" t="str">
        <f>Data!U18</f>
        <v>No data</v>
      </c>
      <c r="L89" s="230"/>
      <c r="M89" s="208">
        <v>10</v>
      </c>
      <c r="N89" s="199" t="str">
        <f>Data!B121</f>
        <v>Truro, Royal Cornwall Hospital</v>
      </c>
      <c r="O89" s="228" t="str">
        <f>Data!V16</f>
        <v>No data</v>
      </c>
    </row>
    <row r="90" spans="1:15" x14ac:dyDescent="0.25">
      <c r="A90" s="208">
        <v>10</v>
      </c>
      <c r="B90" s="199" t="str">
        <f>Data!B146</f>
        <v xml:space="preserve">Torquay, Torbay General District Hospital </v>
      </c>
      <c r="C90" s="228">
        <f>Data!U41</f>
        <v>2.9000000000000001E-2</v>
      </c>
      <c r="D90" s="230"/>
      <c r="E90" s="231">
        <v>13</v>
      </c>
      <c r="F90" s="199" t="str">
        <f>Data!B149</f>
        <v>Bridgend, Princess of Wales Hospital</v>
      </c>
      <c r="G90" s="228" t="str">
        <f>Data!V44</f>
        <v>No data</v>
      </c>
      <c r="H90" s="230"/>
      <c r="I90" s="208">
        <v>13</v>
      </c>
      <c r="J90" s="199" t="str">
        <f>Data!B124</f>
        <v xml:space="preserve">Carmarthen, Glangwilli General Hospital </v>
      </c>
      <c r="K90" s="228">
        <f>Data!U19</f>
        <v>0</v>
      </c>
      <c r="L90" s="230"/>
      <c r="M90" s="208">
        <v>11</v>
      </c>
      <c r="N90" s="199" t="str">
        <f>Data!B122</f>
        <v>Abergavenny, Nevill Hall Hospital</v>
      </c>
      <c r="O90" s="228" t="str">
        <f>Data!V17</f>
        <v>No data</v>
      </c>
    </row>
    <row r="91" spans="1:15" x14ac:dyDescent="0.25">
      <c r="A91" s="208">
        <v>8</v>
      </c>
      <c r="B91" s="199" t="str">
        <f>Data!B144</f>
        <v xml:space="preserve">Swindon, Great Weston Hospital </v>
      </c>
      <c r="C91" s="228">
        <f>Data!U39</f>
        <v>5.1999999999999998E-2</v>
      </c>
      <c r="D91" s="230"/>
      <c r="E91" s="231">
        <v>14</v>
      </c>
      <c r="F91" s="199" t="str">
        <f>Data!B150</f>
        <v xml:space="preserve">Carmarthen, Glangwilli General Hospital </v>
      </c>
      <c r="G91" s="228">
        <f>Data!V45</f>
        <v>0</v>
      </c>
      <c r="H91" s="230"/>
      <c r="I91" s="208">
        <v>14</v>
      </c>
      <c r="J91" s="199" t="str">
        <f>Data!B125</f>
        <v xml:space="preserve">Haverford West, Withybush Hospital </v>
      </c>
      <c r="K91" s="228" t="str">
        <f>Data!U20</f>
        <v>No data</v>
      </c>
      <c r="L91" s="230"/>
      <c r="M91" s="208">
        <v>12</v>
      </c>
      <c r="N91" s="199" t="str">
        <f>Data!B123</f>
        <v>Bridgend, Princess of Wales Hospital</v>
      </c>
      <c r="O91" s="228" t="str">
        <f>Data!V18</f>
        <v>No data</v>
      </c>
    </row>
    <row r="92" spans="1:15" x14ac:dyDescent="0.25">
      <c r="A92" s="208">
        <v>4</v>
      </c>
      <c r="B92" s="199" t="str">
        <f>Data!B140</f>
        <v xml:space="preserve">Bath, Royal United Hospital </v>
      </c>
      <c r="C92" s="228">
        <f>Data!U35</f>
        <v>5.8000000000000003E-2</v>
      </c>
      <c r="D92" s="230"/>
      <c r="E92" s="231">
        <v>15</v>
      </c>
      <c r="F92" s="199" t="str">
        <f>Data!B151</f>
        <v xml:space="preserve">Haverfordwest, Withybush Hospital </v>
      </c>
      <c r="G92" s="228">
        <f>Data!V46</f>
        <v>0</v>
      </c>
      <c r="H92" s="230"/>
      <c r="I92" s="208">
        <v>16</v>
      </c>
      <c r="J92" s="199" t="str">
        <f>Data!B127</f>
        <v>Merthyr Tydfil, Prince Charles Hospital</v>
      </c>
      <c r="K92" s="228">
        <f>Data!U22</f>
        <v>0</v>
      </c>
      <c r="L92" s="230"/>
      <c r="M92" s="208">
        <v>14</v>
      </c>
      <c r="N92" s="199" t="str">
        <f>Data!B125</f>
        <v xml:space="preserve">Haverford West, Withybush Hospital </v>
      </c>
      <c r="O92" s="228" t="str">
        <f>Data!V20</f>
        <v>No data</v>
      </c>
    </row>
    <row r="93" spans="1:15" x14ac:dyDescent="0.25">
      <c r="A93" s="208">
        <v>1</v>
      </c>
      <c r="B93" s="199" t="str">
        <f>Data!B137</f>
        <v xml:space="preserve">Bristol, Bristol Royal Hospital for Children </v>
      </c>
      <c r="C93" s="228">
        <f>Data!U32</f>
        <v>5.8999999999999997E-2</v>
      </c>
      <c r="D93" s="230"/>
      <c r="E93" s="231">
        <v>18</v>
      </c>
      <c r="F93" s="199" t="str">
        <f>Data!B154</f>
        <v xml:space="preserve">Newport, Royal Gwent Hospital </v>
      </c>
      <c r="G93" s="228" t="str">
        <f>Data!V49</f>
        <v>No data</v>
      </c>
      <c r="H93" s="230"/>
      <c r="I93" s="208">
        <v>17</v>
      </c>
      <c r="J93" s="199" t="str">
        <f>Data!B128</f>
        <v xml:space="preserve">Newport, Royal Gwent Hospital </v>
      </c>
      <c r="K93" s="228">
        <f>Data!U23</f>
        <v>0</v>
      </c>
      <c r="L93" s="230"/>
      <c r="M93" s="208">
        <v>15</v>
      </c>
      <c r="N93" s="199" t="str">
        <f>Data!B126</f>
        <v xml:space="preserve">Llantrisant, Royal Glamorgan Hospital </v>
      </c>
      <c r="O93" s="228">
        <f>Data!V21</f>
        <v>0</v>
      </c>
    </row>
    <row r="94" spans="1:15" x14ac:dyDescent="0.25">
      <c r="A94" s="208">
        <v>11</v>
      </c>
      <c r="B94" s="199" t="str">
        <f>Data!B147</f>
        <v xml:space="preserve">Truro, Royal Cornwall Hospital </v>
      </c>
      <c r="C94" s="228">
        <f>Data!U42</f>
        <v>6.3399999999999998E-2</v>
      </c>
      <c r="D94" s="230"/>
      <c r="E94" s="231">
        <v>10</v>
      </c>
      <c r="F94" s="199" t="str">
        <f>Data!B146</f>
        <v xml:space="preserve">Torquay, Torbay General District Hospital </v>
      </c>
      <c r="G94" s="228">
        <f>Data!V41</f>
        <v>1.6E-2</v>
      </c>
      <c r="H94" s="230"/>
      <c r="I94" s="208">
        <v>18</v>
      </c>
      <c r="J94" s="199" t="str">
        <f>Data!B129</f>
        <v xml:space="preserve">Swansea, Singleton Hospital </v>
      </c>
      <c r="K94" s="228" t="str">
        <f>Data!U24</f>
        <v>No data</v>
      </c>
      <c r="L94" s="230"/>
      <c r="M94" s="208">
        <v>16</v>
      </c>
      <c r="N94" s="199" t="str">
        <f>Data!B127</f>
        <v>Merthyr Tydfil, Prince Charles Hospital</v>
      </c>
      <c r="O94" s="228">
        <f>Data!V22</f>
        <v>0</v>
      </c>
    </row>
    <row r="95" spans="1:15" x14ac:dyDescent="0.25">
      <c r="A95" s="208">
        <v>9</v>
      </c>
      <c r="B95" s="199" t="str">
        <f>Data!B145</f>
        <v xml:space="preserve">Taunton, Musgrove Park Hospital </v>
      </c>
      <c r="C95" s="228">
        <f>Data!U40</f>
        <v>8.3000000000000004E-2</v>
      </c>
      <c r="D95" s="230"/>
      <c r="E95" s="231">
        <v>17</v>
      </c>
      <c r="F95" s="199" t="str">
        <f>Data!B153</f>
        <v>Merthyr Tydfil, Prince Charles Hospital</v>
      </c>
      <c r="G95" s="228">
        <f>Data!V48</f>
        <v>4.65E-2</v>
      </c>
      <c r="H95" s="230"/>
      <c r="I95" s="208">
        <v>6</v>
      </c>
      <c r="J95" s="199" t="str">
        <f>Data!B117</f>
        <v>Plymouth, Derriford Hospital</v>
      </c>
      <c r="K95" s="228">
        <f>Data!U12</f>
        <v>0.03</v>
      </c>
      <c r="L95" s="230"/>
      <c r="M95" s="208">
        <v>17</v>
      </c>
      <c r="N95" s="199" t="str">
        <f>Data!B128</f>
        <v xml:space="preserve">Newport, Royal Gwent Hospital </v>
      </c>
      <c r="O95" s="228">
        <f>Data!V23</f>
        <v>0</v>
      </c>
    </row>
    <row r="96" spans="1:15" x14ac:dyDescent="0.25">
      <c r="A96" s="208">
        <v>19</v>
      </c>
      <c r="B96" s="199" t="str">
        <f>Data!B155</f>
        <v>Swansea, Singleton Hospital</v>
      </c>
      <c r="C96" s="228">
        <f>Data!U50</f>
        <v>0.11</v>
      </c>
      <c r="D96" s="230"/>
      <c r="E96" s="231">
        <v>11</v>
      </c>
      <c r="F96" s="199" t="str">
        <f>Data!B147</f>
        <v xml:space="preserve">Truro, Royal Cornwall Hospital </v>
      </c>
      <c r="G96" s="228">
        <f>Data!V42</f>
        <v>5.74E-2</v>
      </c>
      <c r="H96" s="230"/>
      <c r="I96" s="208">
        <v>15</v>
      </c>
      <c r="J96" s="199" t="str">
        <f>Data!B126</f>
        <v xml:space="preserve">Llantrisant, Royal Glamorgan Hospital </v>
      </c>
      <c r="K96" s="228">
        <f>Data!U21</f>
        <v>0.05</v>
      </c>
      <c r="L96" s="230"/>
      <c r="M96" s="208">
        <v>18</v>
      </c>
      <c r="N96" s="199" t="str">
        <f>Data!B129</f>
        <v xml:space="preserve">Swansea, Singleton Hospital </v>
      </c>
      <c r="O96" s="228" t="str">
        <f>Data!V24</f>
        <v>No data</v>
      </c>
    </row>
    <row r="97" spans="1:15" x14ac:dyDescent="0.25">
      <c r="A97" s="208">
        <v>5</v>
      </c>
      <c r="B97" s="199" t="str">
        <f>Data!B141</f>
        <v xml:space="preserve">Exeter, Royal Devon and Exeter Hospital </v>
      </c>
      <c r="C97" s="228">
        <f>Data!U36</f>
        <v>0.13</v>
      </c>
      <c r="D97" s="230"/>
      <c r="E97" s="231">
        <v>4</v>
      </c>
      <c r="F97" s="199" t="str">
        <f>Data!B140</f>
        <v xml:space="preserve">Bath, Royal United Hospital </v>
      </c>
      <c r="G97" s="228">
        <f>Data!V35</f>
        <v>0.06</v>
      </c>
      <c r="H97" s="230"/>
      <c r="I97" s="208">
        <v>1</v>
      </c>
      <c r="J97" s="199" t="str">
        <f>Data!B112</f>
        <v>Bristol, Bristol Heart Institute</v>
      </c>
      <c r="K97" s="228">
        <f>Data!U7</f>
        <v>0.14000000000000001</v>
      </c>
      <c r="L97" s="230"/>
      <c r="M97" s="208">
        <v>8</v>
      </c>
      <c r="N97" s="199" t="str">
        <f>Data!B119</f>
        <v xml:space="preserve">Taunton, Musgrove Park Hospital </v>
      </c>
      <c r="O97" s="228">
        <f>Data!V14</f>
        <v>7.0000000000000007E-2</v>
      </c>
    </row>
    <row r="98" spans="1:15" x14ac:dyDescent="0.25">
      <c r="A98" s="208">
        <v>2</v>
      </c>
      <c r="B98" s="199" t="str">
        <f>Data!B138</f>
        <v>Cardiff, Noah’s Ark Children’s Hospital</v>
      </c>
      <c r="C98" s="228">
        <f>Data!U33</f>
        <v>0.15</v>
      </c>
      <c r="D98" s="230"/>
      <c r="E98" s="231">
        <v>16</v>
      </c>
      <c r="F98" s="199" t="str">
        <f>Data!B152</f>
        <v xml:space="preserve">Llantrisant, Royal Glamorgan Hospital </v>
      </c>
      <c r="G98" s="228">
        <f>Data!V47</f>
        <v>0.06</v>
      </c>
      <c r="H98" s="230"/>
      <c r="I98" s="208">
        <v>5</v>
      </c>
      <c r="J98" s="199" t="str">
        <f>Data!B116</f>
        <v>Gloucester, Gloucestershire Hospitals</v>
      </c>
      <c r="K98" s="228">
        <f>Data!U11</f>
        <v>0.17</v>
      </c>
      <c r="L98" s="230"/>
      <c r="M98" s="208">
        <v>13</v>
      </c>
      <c r="N98" s="199" t="str">
        <f>Data!B124</f>
        <v xml:space="preserve">Carmarthen, Glangwilli General Hospital </v>
      </c>
      <c r="O98" s="228">
        <f>Data!V19</f>
        <v>0.08</v>
      </c>
    </row>
    <row r="99" spans="1:15" x14ac:dyDescent="0.25">
      <c r="A99" s="208">
        <v>17</v>
      </c>
      <c r="B99" s="199" t="str">
        <f>Data!B153</f>
        <v>Merthyr Tydfil, Prince Charles Hospital</v>
      </c>
      <c r="C99" s="228">
        <f>Data!U48</f>
        <v>0.20369999999999999</v>
      </c>
      <c r="D99" s="230"/>
      <c r="E99" s="231">
        <v>5</v>
      </c>
      <c r="F99" s="199" t="str">
        <f>Data!B141</f>
        <v xml:space="preserve">Exeter, Royal Devon and Exeter Hospital </v>
      </c>
      <c r="G99" s="228">
        <f>Data!V36</f>
        <v>7.0000000000000007E-2</v>
      </c>
      <c r="H99" s="230"/>
      <c r="I99" s="209">
        <v>2</v>
      </c>
      <c r="J99" s="204" t="str">
        <f>Data!B113</f>
        <v>Cardiff, University Hospital of Wales</v>
      </c>
      <c r="K99" s="229">
        <f>Data!U8</f>
        <v>0.255</v>
      </c>
      <c r="L99" s="230"/>
      <c r="M99" s="209">
        <v>5</v>
      </c>
      <c r="N99" s="204" t="str">
        <f>Data!B116</f>
        <v>Gloucester, Gloucestershire Hospitals</v>
      </c>
      <c r="O99" s="229">
        <f>Data!V11</f>
        <v>0.17</v>
      </c>
    </row>
    <row r="100" spans="1:15" x14ac:dyDescent="0.25">
      <c r="A100" s="209">
        <v>16</v>
      </c>
      <c r="B100" s="204" t="str">
        <f>Data!B152</f>
        <v xml:space="preserve">Llantrisant, Royal Glamorgan Hospital </v>
      </c>
      <c r="C100" s="229">
        <f>Data!U47</f>
        <v>0.3095</v>
      </c>
      <c r="D100" s="230"/>
      <c r="E100" s="232">
        <v>19</v>
      </c>
      <c r="F100" s="204" t="str">
        <f>Data!B155</f>
        <v>Swansea, Singleton Hospital</v>
      </c>
      <c r="G100" s="229">
        <f>Data!V50</f>
        <v>0.1</v>
      </c>
    </row>
    <row r="101" spans="1:15" s="56" customFormat="1" x14ac:dyDescent="0.25">
      <c r="B101" s="105"/>
      <c r="C101" s="147"/>
      <c r="D101" s="147"/>
      <c r="E101" s="105"/>
      <c r="F101" s="147"/>
    </row>
    <row r="102" spans="1:15" s="56" customFormat="1" x14ac:dyDescent="0.25">
      <c r="B102" s="105"/>
      <c r="C102" s="147"/>
      <c r="D102" s="147"/>
      <c r="E102" s="105"/>
      <c r="F102" s="147"/>
    </row>
    <row r="103" spans="1:15" s="56" customFormat="1" x14ac:dyDescent="0.25">
      <c r="B103" s="105"/>
      <c r="C103" s="147"/>
      <c r="D103" s="147"/>
      <c r="E103" s="105"/>
      <c r="F103" s="147"/>
    </row>
    <row r="104" spans="1:15" ht="18.75" x14ac:dyDescent="0.25">
      <c r="B104" s="148" t="s">
        <v>142</v>
      </c>
    </row>
    <row r="105" spans="1:15" x14ac:dyDescent="0.25">
      <c r="B105" s="104" t="s">
        <v>104</v>
      </c>
      <c r="C105" s="595" t="s">
        <v>6</v>
      </c>
      <c r="D105" s="595"/>
      <c r="E105" s="595" t="s">
        <v>7</v>
      </c>
      <c r="F105" s="595"/>
      <c r="G105" s="595" t="s">
        <v>8</v>
      </c>
      <c r="H105" s="595"/>
      <c r="I105" s="595" t="s">
        <v>9</v>
      </c>
      <c r="J105" s="595"/>
    </row>
    <row r="106" spans="1:15" ht="15" customHeight="1" x14ac:dyDescent="0.25">
      <c r="B106" s="107" t="s">
        <v>69</v>
      </c>
      <c r="C106" s="233" t="str">
        <f>Data!U30</f>
        <v>Local consultant</v>
      </c>
      <c r="D106" s="233" t="str">
        <f>Data!V30</f>
        <v>Visiting consultant</v>
      </c>
      <c r="E106" s="236" t="str">
        <f>Data!U83</f>
        <v>Local consultant</v>
      </c>
      <c r="F106" s="236" t="str">
        <f>Data!V83</f>
        <v>Visiting consultant</v>
      </c>
      <c r="G106" s="237" t="s">
        <v>2</v>
      </c>
      <c r="H106" s="233" t="s">
        <v>105</v>
      </c>
      <c r="I106" s="233" t="s">
        <v>2</v>
      </c>
      <c r="J106" s="236" t="s">
        <v>105</v>
      </c>
      <c r="K106" s="61"/>
    </row>
    <row r="107" spans="1:15" x14ac:dyDescent="0.25">
      <c r="B107" s="104"/>
      <c r="C107" s="234">
        <f>Data!U8</f>
        <v>0.255</v>
      </c>
      <c r="D107" s="234">
        <f>Data!V11</f>
        <v>0.17</v>
      </c>
      <c r="E107" s="234" t="str">
        <f>Data!U60</f>
        <v>No data</v>
      </c>
      <c r="F107" s="234" t="str">
        <f>Data!V60</f>
        <v>No data</v>
      </c>
      <c r="G107" s="238" t="str">
        <f>Data!U124</f>
        <v>No data</v>
      </c>
      <c r="H107" s="234" t="str">
        <f>Data!V115</f>
        <v>No data</v>
      </c>
      <c r="I107" s="238" t="str">
        <f>Data!U165</f>
        <v>No data</v>
      </c>
      <c r="J107" s="234" t="str">
        <f>Data!V165</f>
        <v>No data</v>
      </c>
      <c r="K107" s="61"/>
    </row>
    <row r="108" spans="1:15" x14ac:dyDescent="0.25">
      <c r="B108" s="104"/>
      <c r="C108" s="234">
        <f>Data!U11</f>
        <v>0.17</v>
      </c>
      <c r="D108" s="234">
        <f>Data!V19</f>
        <v>0.08</v>
      </c>
      <c r="E108" s="234" t="str">
        <f>Data!U61</f>
        <v>No data</v>
      </c>
      <c r="F108" s="234" t="str">
        <f>Data!V61</f>
        <v>No data</v>
      </c>
      <c r="G108" s="238" t="str">
        <f>Data!U113</f>
        <v>No data</v>
      </c>
      <c r="H108" s="234" t="str">
        <f>Data!V116</f>
        <v>No data</v>
      </c>
      <c r="I108" s="238" t="str">
        <f>Data!U166</f>
        <v>No data</v>
      </c>
      <c r="J108" s="234" t="str">
        <f>Data!V166</f>
        <v>No data</v>
      </c>
      <c r="K108" s="61"/>
    </row>
    <row r="109" spans="1:15" x14ac:dyDescent="0.25">
      <c r="B109" s="104"/>
      <c r="C109" s="234">
        <f>Data!U7</f>
        <v>0.14000000000000001</v>
      </c>
      <c r="D109" s="234">
        <f>Data!V14</f>
        <v>7.0000000000000007E-2</v>
      </c>
      <c r="E109" s="234" t="str">
        <f>Data!U62</f>
        <v>No data</v>
      </c>
      <c r="F109" s="234" t="str">
        <f>Data!V62</f>
        <v>No data</v>
      </c>
      <c r="G109" s="238" t="str">
        <f>Data!U112</f>
        <v>No data</v>
      </c>
      <c r="H109" s="234">
        <v>0</v>
      </c>
      <c r="I109" s="238" t="str">
        <f>Data!U167</f>
        <v>No data</v>
      </c>
      <c r="J109" s="234" t="str">
        <f>Data!V167</f>
        <v>No data</v>
      </c>
      <c r="K109" s="61"/>
    </row>
    <row r="110" spans="1:15" x14ac:dyDescent="0.25">
      <c r="B110" s="104"/>
      <c r="C110" s="234">
        <f>Data!U25</f>
        <v>0.14000000000000001</v>
      </c>
      <c r="D110" s="234">
        <f>Data!V7</f>
        <v>0</v>
      </c>
      <c r="E110" s="234" t="str">
        <f>Data!U63</f>
        <v>No data</v>
      </c>
      <c r="F110" s="234" t="str">
        <f>Data!V63</f>
        <v>No data</v>
      </c>
      <c r="G110" s="238" t="str">
        <f>Data!U130</f>
        <v>No data</v>
      </c>
      <c r="H110" s="234">
        <v>0</v>
      </c>
      <c r="I110" s="238" t="str">
        <f>Data!U168</f>
        <v>No data</v>
      </c>
      <c r="J110" s="234" t="str">
        <f>Data!V168</f>
        <v>No data</v>
      </c>
      <c r="K110" s="61"/>
    </row>
    <row r="111" spans="1:15" x14ac:dyDescent="0.25">
      <c r="B111" s="104"/>
      <c r="C111" s="234">
        <f>Data!U21</f>
        <v>0.05</v>
      </c>
      <c r="D111" s="234">
        <f>Data!V8</f>
        <v>0</v>
      </c>
      <c r="E111" s="234" t="str">
        <f>Data!U64</f>
        <v>No data</v>
      </c>
      <c r="F111" s="234" t="str">
        <f>Data!V64</f>
        <v>No data</v>
      </c>
      <c r="G111" s="238" t="str">
        <f>Data!U116</f>
        <v>No data</v>
      </c>
      <c r="H111" s="234" t="str">
        <f>Data!V113</f>
        <v>No data</v>
      </c>
      <c r="I111" s="238" t="str">
        <f>Data!U169</f>
        <v>No data</v>
      </c>
      <c r="J111" s="234" t="str">
        <f>Data!V169</f>
        <v>No data</v>
      </c>
      <c r="K111" s="61"/>
    </row>
    <row r="112" spans="1:15" x14ac:dyDescent="0.25">
      <c r="B112" s="104"/>
      <c r="C112" s="234">
        <f>Data!U12</f>
        <v>0.03</v>
      </c>
      <c r="D112" s="234" t="str">
        <f>Data!V9</f>
        <v>No data</v>
      </c>
      <c r="E112" s="234" t="str">
        <f>Data!U65</f>
        <v>No data</v>
      </c>
      <c r="F112" s="234" t="str">
        <f>Data!V65</f>
        <v>No data</v>
      </c>
      <c r="G112" s="238" t="str">
        <f>Data!U117</f>
        <v>No data</v>
      </c>
      <c r="H112" s="234" t="str">
        <f>Data!V114</f>
        <v>No data</v>
      </c>
      <c r="I112" s="238" t="str">
        <f>Data!U170</f>
        <v>No data</v>
      </c>
      <c r="J112" s="234" t="str">
        <f>Data!V170</f>
        <v>No data</v>
      </c>
      <c r="K112" s="61"/>
    </row>
    <row r="113" spans="2:11" x14ac:dyDescent="0.25">
      <c r="B113" s="104"/>
      <c r="C113" s="234" t="str">
        <f>Data!U9</f>
        <v>No data</v>
      </c>
      <c r="D113" s="234" t="str">
        <f>Data!V10</f>
        <v>No data</v>
      </c>
      <c r="E113" s="234" t="str">
        <f>Data!U66</f>
        <v>No data</v>
      </c>
      <c r="F113" s="234" t="str">
        <f>Data!V66</f>
        <v>No data</v>
      </c>
      <c r="G113" s="238" t="str">
        <f>Data!U123</f>
        <v>No data</v>
      </c>
      <c r="H113" s="234" t="str">
        <f>Data!V117</f>
        <v>No data</v>
      </c>
      <c r="I113" s="238" t="str">
        <f>Data!U171</f>
        <v>No data</v>
      </c>
      <c r="J113" s="234" t="str">
        <f>Data!V171</f>
        <v>No data</v>
      </c>
      <c r="K113" s="61"/>
    </row>
    <row r="114" spans="2:11" x14ac:dyDescent="0.25">
      <c r="B114" s="104"/>
      <c r="C114" s="234" t="str">
        <f>Data!U10</f>
        <v>No data</v>
      </c>
      <c r="D114" s="234">
        <f>Data!V12</f>
        <v>0</v>
      </c>
      <c r="E114" s="234" t="str">
        <f>Data!U67</f>
        <v>No data</v>
      </c>
      <c r="F114" s="234" t="str">
        <f>Data!V67</f>
        <v>No data</v>
      </c>
      <c r="G114" s="238" t="str">
        <f>Data!U114</f>
        <v>No data</v>
      </c>
      <c r="H114" s="234" t="str">
        <f>Data!V118</f>
        <v>No data</v>
      </c>
      <c r="I114" s="238" t="str">
        <f>Data!U172</f>
        <v>No data</v>
      </c>
      <c r="J114" s="234" t="str">
        <f>Data!V172</f>
        <v>No data</v>
      </c>
      <c r="K114" s="61"/>
    </row>
    <row r="115" spans="2:11" x14ac:dyDescent="0.25">
      <c r="B115" s="104"/>
      <c r="C115" s="234" t="str">
        <f>Data!U13</f>
        <v>No data</v>
      </c>
      <c r="D115" s="234" t="str">
        <f>Data!V13</f>
        <v>No data</v>
      </c>
      <c r="E115" s="234" t="str">
        <f>Data!U68</f>
        <v>No data</v>
      </c>
      <c r="F115" s="234" t="str">
        <f>Data!V68</f>
        <v>No data</v>
      </c>
      <c r="G115" s="238" t="str">
        <f>Data!U115</f>
        <v>No data</v>
      </c>
      <c r="H115" s="234" t="str">
        <f>Data!V119</f>
        <v>No data</v>
      </c>
      <c r="I115" s="238" t="str">
        <f>Data!U173</f>
        <v>No data</v>
      </c>
      <c r="J115" s="234" t="str">
        <f>Data!V173</f>
        <v>No data</v>
      </c>
      <c r="K115" s="61"/>
    </row>
    <row r="116" spans="2:11" x14ac:dyDescent="0.25">
      <c r="B116" s="104"/>
      <c r="C116" s="234">
        <f>Data!U14</f>
        <v>0</v>
      </c>
      <c r="D116" s="234" t="str">
        <f>Data!V15</f>
        <v>No data</v>
      </c>
      <c r="E116" s="234" t="str">
        <f>Data!U69</f>
        <v>No data</v>
      </c>
      <c r="F116" s="234" t="str">
        <f>Data!V69</f>
        <v>No data</v>
      </c>
      <c r="G116" s="238" t="str">
        <f>Data!U118</f>
        <v>No data</v>
      </c>
      <c r="H116" s="234" t="str">
        <f>Data!V120</f>
        <v>No data</v>
      </c>
      <c r="I116" s="238" t="str">
        <f>Data!U174</f>
        <v>No data</v>
      </c>
      <c r="J116" s="234" t="str">
        <f>Data!V174</f>
        <v>No data</v>
      </c>
      <c r="K116" s="61"/>
    </row>
    <row r="117" spans="2:11" x14ac:dyDescent="0.25">
      <c r="B117" s="104"/>
      <c r="C117" s="234" t="str">
        <f>Data!U15</f>
        <v>No data</v>
      </c>
      <c r="D117" s="234" t="str">
        <f>Data!V16</f>
        <v>No data</v>
      </c>
      <c r="E117" s="234" t="str">
        <f>Data!U70</f>
        <v>No data</v>
      </c>
      <c r="F117" s="234" t="str">
        <f>Data!V70</f>
        <v>No data</v>
      </c>
      <c r="G117" s="238" t="str">
        <f>Data!U119</f>
        <v>No data</v>
      </c>
      <c r="H117" s="234" t="str">
        <f>Data!V121</f>
        <v>No data</v>
      </c>
      <c r="I117" s="238" t="str">
        <f>Data!U175</f>
        <v>No data</v>
      </c>
      <c r="J117" s="234" t="str">
        <f>Data!V175</f>
        <v>No data</v>
      </c>
      <c r="K117" s="61"/>
    </row>
    <row r="118" spans="2:11" x14ac:dyDescent="0.25">
      <c r="B118" s="104"/>
      <c r="C118" s="234" t="str">
        <f>Data!U16</f>
        <v>No data</v>
      </c>
      <c r="D118" s="234" t="str">
        <f>Data!V17</f>
        <v>No data</v>
      </c>
      <c r="E118" s="234" t="str">
        <f>Data!U71</f>
        <v>No data</v>
      </c>
      <c r="F118" s="234" t="str">
        <f>Data!V71</f>
        <v>No data</v>
      </c>
      <c r="G118" s="238" t="str">
        <f>Data!U120</f>
        <v>No data</v>
      </c>
      <c r="H118" s="234" t="str">
        <f>Data!V122</f>
        <v>No data</v>
      </c>
      <c r="I118" s="238" t="str">
        <f>Data!U176</f>
        <v>No data</v>
      </c>
      <c r="J118" s="234" t="str">
        <f>Data!V176</f>
        <v>No data</v>
      </c>
      <c r="K118" s="61"/>
    </row>
    <row r="119" spans="2:11" x14ac:dyDescent="0.25">
      <c r="B119" s="104"/>
      <c r="C119" s="234" t="str">
        <f>Data!U17</f>
        <v>No data</v>
      </c>
      <c r="D119" s="234" t="str">
        <f>Data!V18</f>
        <v>No data</v>
      </c>
      <c r="E119" s="234" t="str">
        <f>Data!U72</f>
        <v>No data</v>
      </c>
      <c r="F119" s="234" t="str">
        <f>Data!V72</f>
        <v>No data</v>
      </c>
      <c r="G119" s="238" t="str">
        <f>Data!U121</f>
        <v>No data</v>
      </c>
      <c r="H119" s="234" t="str">
        <f>Data!V123</f>
        <v>No data</v>
      </c>
      <c r="I119" s="238" t="str">
        <f>Data!U177</f>
        <v>No data</v>
      </c>
      <c r="J119" s="234" t="str">
        <f>Data!V177</f>
        <v>No data</v>
      </c>
      <c r="K119" s="61"/>
    </row>
    <row r="120" spans="2:11" x14ac:dyDescent="0.25">
      <c r="B120" s="104"/>
      <c r="C120" s="234" t="str">
        <f>Data!U18</f>
        <v>No data</v>
      </c>
      <c r="D120" s="234" t="str">
        <f>Data!V20</f>
        <v>No data</v>
      </c>
      <c r="E120" s="234" t="str">
        <f>Data!U73</f>
        <v>No data</v>
      </c>
      <c r="F120" s="234" t="str">
        <f>Data!V73</f>
        <v>No data</v>
      </c>
      <c r="G120" s="238" t="str">
        <f>Data!U122</f>
        <v>No data</v>
      </c>
      <c r="H120" s="234" t="str">
        <f>Data!V124</f>
        <v>No data</v>
      </c>
      <c r="I120" s="238" t="str">
        <f>Data!U178</f>
        <v>No data</v>
      </c>
      <c r="J120" s="234" t="str">
        <f>Data!V178</f>
        <v>No data</v>
      </c>
      <c r="K120" s="61"/>
    </row>
    <row r="121" spans="2:11" x14ac:dyDescent="0.25">
      <c r="B121" s="104"/>
      <c r="C121" s="234">
        <f>Data!U19</f>
        <v>0</v>
      </c>
      <c r="D121" s="234">
        <f>Data!V21</f>
        <v>0</v>
      </c>
      <c r="E121" s="234" t="str">
        <f>Data!U74</f>
        <v>No data</v>
      </c>
      <c r="F121" s="234" t="str">
        <f>Data!V74</f>
        <v>No data</v>
      </c>
      <c r="G121" s="238" t="str">
        <f>Data!U125</f>
        <v>No data</v>
      </c>
      <c r="H121" s="234" t="str">
        <f>Data!V125</f>
        <v>No data</v>
      </c>
      <c r="I121" s="238" t="str">
        <f>Data!U179</f>
        <v>No data</v>
      </c>
      <c r="J121" s="234" t="str">
        <f>Data!V179</f>
        <v>No data</v>
      </c>
      <c r="K121" s="61"/>
    </row>
    <row r="122" spans="2:11" x14ac:dyDescent="0.25">
      <c r="B122" s="104"/>
      <c r="C122" s="234" t="str">
        <f>Data!U20</f>
        <v>No data</v>
      </c>
      <c r="D122" s="234">
        <f>Data!V22</f>
        <v>0</v>
      </c>
      <c r="E122" s="234" t="str">
        <f>Data!U75</f>
        <v>No data</v>
      </c>
      <c r="F122" s="234" t="str">
        <f>Data!V75</f>
        <v>No data</v>
      </c>
      <c r="G122" s="238" t="str">
        <f>Data!U126</f>
        <v>No data</v>
      </c>
      <c r="H122" s="234" t="str">
        <f>Data!V126</f>
        <v>No data</v>
      </c>
      <c r="I122" s="238" t="e">
        <f>Data!#REF!</f>
        <v>#REF!</v>
      </c>
      <c r="J122" s="234" t="e">
        <f>Data!#REF!</f>
        <v>#REF!</v>
      </c>
      <c r="K122" s="61"/>
    </row>
    <row r="123" spans="2:11" x14ac:dyDescent="0.25">
      <c r="B123" s="104"/>
      <c r="C123" s="234">
        <f>Data!U22</f>
        <v>0</v>
      </c>
      <c r="D123" s="234">
        <f>Data!V23</f>
        <v>0</v>
      </c>
      <c r="E123" s="234" t="str">
        <f>Data!U76</f>
        <v>No data</v>
      </c>
      <c r="F123" s="234" t="str">
        <f>Data!V76</f>
        <v>No data</v>
      </c>
      <c r="G123" s="238" t="str">
        <f>Data!U127</f>
        <v>No data</v>
      </c>
      <c r="H123" s="234" t="str">
        <f>Data!V127</f>
        <v>No data</v>
      </c>
      <c r="I123" s="238" t="str">
        <f>Data!U181</f>
        <v>No data</v>
      </c>
      <c r="J123" s="234" t="str">
        <f>Data!V181</f>
        <v>No data</v>
      </c>
      <c r="K123" s="61"/>
    </row>
    <row r="124" spans="2:11" x14ac:dyDescent="0.25">
      <c r="B124" s="104"/>
      <c r="C124" s="234">
        <f>Data!U23</f>
        <v>0</v>
      </c>
      <c r="D124" s="234" t="str">
        <f>Data!V24</f>
        <v>No data</v>
      </c>
      <c r="E124" s="234" t="str">
        <f>Data!U77</f>
        <v>No data</v>
      </c>
      <c r="F124" s="234" t="str">
        <f>Data!V77</f>
        <v>No data</v>
      </c>
      <c r="G124" s="238" t="str">
        <f>Data!U128</f>
        <v>No data</v>
      </c>
      <c r="H124" s="234" t="str">
        <f>Data!V128</f>
        <v>No data</v>
      </c>
      <c r="I124" s="238" t="str">
        <f>Data!U182</f>
        <v>No data</v>
      </c>
      <c r="J124" s="234" t="str">
        <f>Data!V182</f>
        <v>No data</v>
      </c>
      <c r="K124" s="61"/>
    </row>
    <row r="125" spans="2:11" x14ac:dyDescent="0.25">
      <c r="B125" s="103"/>
      <c r="C125" s="235" t="str">
        <f>Data!U24</f>
        <v>No data</v>
      </c>
      <c r="D125" s="235">
        <f>Data!V25</f>
        <v>0</v>
      </c>
      <c r="E125" s="235" t="str">
        <f>Data!U78</f>
        <v>No data</v>
      </c>
      <c r="F125" s="235" t="str">
        <f>Data!V78</f>
        <v>No data</v>
      </c>
      <c r="G125" s="239" t="str">
        <f>Data!U129</f>
        <v>No data</v>
      </c>
      <c r="H125" s="235" t="str">
        <f>Data!V129</f>
        <v>No data</v>
      </c>
      <c r="I125" s="239" t="str">
        <f>Data!U183</f>
        <v>No data</v>
      </c>
      <c r="J125" s="235" t="str">
        <f>Data!V183</f>
        <v>No data</v>
      </c>
    </row>
    <row r="127" spans="2:11" x14ac:dyDescent="0.25">
      <c r="B127" s="103" t="s">
        <v>106</v>
      </c>
      <c r="C127" s="595" t="s">
        <v>6</v>
      </c>
      <c r="D127" s="595"/>
      <c r="E127" s="595" t="s">
        <v>7</v>
      </c>
      <c r="F127" s="595"/>
      <c r="G127" s="595" t="s">
        <v>8</v>
      </c>
      <c r="H127" s="595"/>
      <c r="I127" s="595" t="s">
        <v>9</v>
      </c>
      <c r="J127" s="595"/>
    </row>
    <row r="128" spans="2:11" x14ac:dyDescent="0.25">
      <c r="B128" s="103" t="s">
        <v>16</v>
      </c>
      <c r="C128" s="237" t="s">
        <v>2</v>
      </c>
      <c r="D128" s="237" t="s">
        <v>105</v>
      </c>
      <c r="E128" s="237" t="s">
        <v>2</v>
      </c>
      <c r="F128" s="237" t="s">
        <v>105</v>
      </c>
      <c r="G128" s="237" t="s">
        <v>2</v>
      </c>
      <c r="H128" s="237" t="s">
        <v>105</v>
      </c>
      <c r="I128" s="237" t="s">
        <v>2</v>
      </c>
      <c r="J128" s="237" t="s">
        <v>105</v>
      </c>
    </row>
    <row r="129" spans="2:10" x14ac:dyDescent="0.25">
      <c r="B129" s="103"/>
      <c r="C129" s="234">
        <f>Data!U47</f>
        <v>0.3095</v>
      </c>
      <c r="D129" s="234">
        <f>Data!V50</f>
        <v>0.1</v>
      </c>
      <c r="E129" s="234" t="str">
        <f>Data!U85</f>
        <v>No data</v>
      </c>
      <c r="F129" s="234" t="str">
        <f>Data!V85</f>
        <v>No data</v>
      </c>
      <c r="G129" s="234" t="str">
        <f>Data!U152</f>
        <v>No data</v>
      </c>
      <c r="H129" s="234" t="str">
        <f>Data!V140</f>
        <v>No data</v>
      </c>
      <c r="I129" s="234" t="str">
        <f>Data!U190</f>
        <v>No data</v>
      </c>
      <c r="J129" s="234" t="str">
        <f>Data!V190</f>
        <v>No data</v>
      </c>
    </row>
    <row r="130" spans="2:10" x14ac:dyDescent="0.25">
      <c r="B130" s="103"/>
      <c r="C130" s="234">
        <f>Data!U48</f>
        <v>0.20369999999999999</v>
      </c>
      <c r="D130" s="234">
        <f>Data!V36</f>
        <v>7.0000000000000007E-2</v>
      </c>
      <c r="E130" s="234" t="str">
        <f>Data!U86</f>
        <v>No data</v>
      </c>
      <c r="F130" s="234" t="str">
        <f>Data!V86</f>
        <v>No data</v>
      </c>
      <c r="G130" s="234" t="str">
        <f>Data!U138</f>
        <v>No data</v>
      </c>
      <c r="H130" s="234" t="str">
        <f>Data!V152</f>
        <v>No data</v>
      </c>
      <c r="I130" s="234" t="str">
        <f>Data!U191</f>
        <v>No data</v>
      </c>
      <c r="J130" s="234" t="str">
        <f>Data!V191</f>
        <v>No data</v>
      </c>
    </row>
    <row r="131" spans="2:10" x14ac:dyDescent="0.25">
      <c r="B131" s="103"/>
      <c r="C131" s="234">
        <f>Data!U33</f>
        <v>0.15</v>
      </c>
      <c r="D131" s="234">
        <f>Data!V35</f>
        <v>0.06</v>
      </c>
      <c r="E131" s="234" t="str">
        <f>Data!U87</f>
        <v>No data</v>
      </c>
      <c r="F131" s="234" t="str">
        <f>Data!V87</f>
        <v>No data</v>
      </c>
      <c r="G131" s="234" t="str">
        <f>Data!U147</f>
        <v>No data</v>
      </c>
      <c r="H131" s="234" t="str">
        <f>Data!V147</f>
        <v>No data</v>
      </c>
      <c r="I131" s="234" t="str">
        <f>Data!U192</f>
        <v>No data</v>
      </c>
      <c r="J131" s="234" t="str">
        <f>Data!V192</f>
        <v>No data</v>
      </c>
    </row>
    <row r="132" spans="2:10" x14ac:dyDescent="0.25">
      <c r="B132" s="103"/>
      <c r="C132" s="234">
        <f>Data!U36</f>
        <v>0.13</v>
      </c>
      <c r="D132" s="234">
        <f>Data!V47</f>
        <v>0.06</v>
      </c>
      <c r="E132" s="234" t="str">
        <f>Data!U88</f>
        <v>No data</v>
      </c>
      <c r="F132" s="234" t="str">
        <f>Data!V88</f>
        <v>No data</v>
      </c>
      <c r="G132" s="234" t="str">
        <f>Data!U153</f>
        <v>No data</v>
      </c>
      <c r="H132" s="234" t="str">
        <f>Data!V144</f>
        <v>No data</v>
      </c>
      <c r="I132" s="234" t="str">
        <f>Data!U193</f>
        <v>No data</v>
      </c>
      <c r="J132" s="234" t="str">
        <f>Data!V193</f>
        <v>No data</v>
      </c>
    </row>
    <row r="133" spans="2:10" x14ac:dyDescent="0.25">
      <c r="B133" s="103"/>
      <c r="C133" s="234">
        <f>Data!U50</f>
        <v>0.11</v>
      </c>
      <c r="D133" s="234">
        <f>Data!V42</f>
        <v>5.74E-2</v>
      </c>
      <c r="E133" s="234" t="str">
        <f>Data!U89</f>
        <v>No data</v>
      </c>
      <c r="F133" s="234" t="str">
        <f>Data!V89</f>
        <v>No data</v>
      </c>
      <c r="G133" s="234" t="str">
        <f>Data!U140</f>
        <v>No data</v>
      </c>
      <c r="H133" s="234" t="str">
        <f>Data!V153</f>
        <v>No data</v>
      </c>
      <c r="I133" s="234" t="str">
        <f>Data!U194</f>
        <v>No data</v>
      </c>
      <c r="J133" s="234" t="str">
        <f>Data!V194</f>
        <v>No data</v>
      </c>
    </row>
    <row r="134" spans="2:10" x14ac:dyDescent="0.25">
      <c r="B134" s="103"/>
      <c r="C134" s="234">
        <f>Data!U40</f>
        <v>8.3000000000000004E-2</v>
      </c>
      <c r="D134" s="234">
        <f>Data!V48</f>
        <v>4.65E-2</v>
      </c>
      <c r="E134" s="234" t="str">
        <f>Data!U90</f>
        <v>No data</v>
      </c>
      <c r="F134" s="234" t="str">
        <f>Data!V90</f>
        <v>No data</v>
      </c>
      <c r="G134" s="234" t="str">
        <f>Data!U144</f>
        <v>No data</v>
      </c>
      <c r="H134" s="234" t="str">
        <f>Data!V146</f>
        <v>No data</v>
      </c>
      <c r="I134" s="234" t="str">
        <f>Data!U195</f>
        <v>No data</v>
      </c>
      <c r="J134" s="234" t="str">
        <f>Data!V195</f>
        <v>No data</v>
      </c>
    </row>
    <row r="135" spans="2:10" x14ac:dyDescent="0.25">
      <c r="B135" s="103"/>
      <c r="C135" s="234">
        <f>Data!U42</f>
        <v>6.3399999999999998E-2</v>
      </c>
      <c r="D135" s="234">
        <f>Data!V41</f>
        <v>1.6E-2</v>
      </c>
      <c r="E135" s="234" t="str">
        <f>Data!U91</f>
        <v>No data</v>
      </c>
      <c r="F135" s="234" t="str">
        <f>Data!V91</f>
        <v>No data</v>
      </c>
      <c r="G135" s="234" t="str">
        <f>Data!U137</f>
        <v>No data</v>
      </c>
      <c r="H135" s="234">
        <v>0</v>
      </c>
      <c r="I135" s="234" t="str">
        <f>Data!U196</f>
        <v>No data</v>
      </c>
      <c r="J135" s="234" t="str">
        <f>Data!V196</f>
        <v>No data</v>
      </c>
    </row>
    <row r="136" spans="2:10" x14ac:dyDescent="0.25">
      <c r="B136" s="103"/>
      <c r="C136" s="234">
        <f>Data!U32</f>
        <v>5.8999999999999997E-2</v>
      </c>
      <c r="D136" s="234">
        <f>Data!V32</f>
        <v>0</v>
      </c>
      <c r="E136" s="234" t="str">
        <f>Data!U92</f>
        <v>No data</v>
      </c>
      <c r="F136" s="234" t="str">
        <f>Data!V92</f>
        <v>No data</v>
      </c>
      <c r="G136" s="234" t="str">
        <f>Data!U145</f>
        <v>No data</v>
      </c>
      <c r="H136" s="234">
        <v>0</v>
      </c>
      <c r="I136" s="234" t="str">
        <f>Data!U197</f>
        <v>No data</v>
      </c>
      <c r="J136" s="234" t="str">
        <f>Data!V197</f>
        <v>No data</v>
      </c>
    </row>
    <row r="137" spans="2:10" x14ac:dyDescent="0.25">
      <c r="B137" s="103"/>
      <c r="C137" s="234">
        <f>Data!U35</f>
        <v>5.8000000000000003E-2</v>
      </c>
      <c r="D137" s="234">
        <f>Data!V33</f>
        <v>0</v>
      </c>
      <c r="E137" s="234" t="str">
        <f>Data!U93</f>
        <v>No data</v>
      </c>
      <c r="F137" s="234" t="str">
        <f>Data!V93</f>
        <v>No data</v>
      </c>
      <c r="G137" s="234" t="str">
        <f>Data!U146</f>
        <v>No data</v>
      </c>
      <c r="H137" s="234" t="str">
        <f>Data!V139</f>
        <v>No data</v>
      </c>
      <c r="I137" s="234" t="str">
        <f>Data!U198</f>
        <v>No data</v>
      </c>
      <c r="J137" s="234" t="str">
        <f>Data!V198</f>
        <v>No data</v>
      </c>
    </row>
    <row r="138" spans="2:10" x14ac:dyDescent="0.25">
      <c r="B138" s="103"/>
      <c r="C138" s="234">
        <f>Data!U39</f>
        <v>5.1999999999999998E-2</v>
      </c>
      <c r="D138" s="234" t="str">
        <f>Data!V34</f>
        <v>No data</v>
      </c>
      <c r="E138" s="234" t="str">
        <f>Data!U94</f>
        <v>No data</v>
      </c>
      <c r="F138" s="234" t="str">
        <f>Data!V94</f>
        <v>No data</v>
      </c>
      <c r="G138" s="234" t="str">
        <f>Data!U139</f>
        <v>No data</v>
      </c>
      <c r="H138" s="234" t="str">
        <f>Data!V141</f>
        <v>No data</v>
      </c>
      <c r="I138" s="234" t="str">
        <f>Data!U199</f>
        <v>No data</v>
      </c>
      <c r="J138" s="234" t="str">
        <f>Data!V199</f>
        <v>No data</v>
      </c>
    </row>
    <row r="139" spans="2:10" x14ac:dyDescent="0.25">
      <c r="B139" s="103"/>
      <c r="C139" s="234">
        <f>Data!U41</f>
        <v>2.9000000000000001E-2</v>
      </c>
      <c r="D139" s="234" t="str">
        <f>Data!V37</f>
        <v>No data</v>
      </c>
      <c r="E139" s="234" t="str">
        <f>Data!U95</f>
        <v>No data</v>
      </c>
      <c r="F139" s="234" t="str">
        <f>Data!V95</f>
        <v>No data</v>
      </c>
      <c r="G139" s="234" t="str">
        <f>Data!U141</f>
        <v>No data</v>
      </c>
      <c r="H139" s="234" t="str">
        <f>Data!V142</f>
        <v>No data</v>
      </c>
      <c r="I139" s="234" t="str">
        <f>Data!U200</f>
        <v>No data</v>
      </c>
      <c r="J139" s="234" t="str">
        <f>Data!V200</f>
        <v>No data</v>
      </c>
    </row>
    <row r="140" spans="2:10" x14ac:dyDescent="0.25">
      <c r="B140" s="103"/>
      <c r="C140" s="234" t="str">
        <f>Data!U34</f>
        <v>No data</v>
      </c>
      <c r="D140" s="234">
        <f>Data!V38</f>
        <v>0</v>
      </c>
      <c r="E140" s="234" t="str">
        <f>Data!U96</f>
        <v>No data</v>
      </c>
      <c r="F140" s="234" t="str">
        <f>Data!V96</f>
        <v>No data</v>
      </c>
      <c r="G140" s="234" t="str">
        <f>Data!U142</f>
        <v>No data</v>
      </c>
      <c r="H140" s="234" t="str">
        <f>Data!V143</f>
        <v>No data</v>
      </c>
      <c r="I140" s="234" t="str">
        <f>Data!U201</f>
        <v>No data</v>
      </c>
      <c r="J140" s="234" t="str">
        <f>Data!V201</f>
        <v>No data</v>
      </c>
    </row>
    <row r="141" spans="2:10" x14ac:dyDescent="0.25">
      <c r="B141" s="103"/>
      <c r="C141" s="234" t="str">
        <f>Data!U37</f>
        <v>No data</v>
      </c>
      <c r="D141" s="234">
        <f>Data!V39</f>
        <v>0</v>
      </c>
      <c r="E141" s="234" t="str">
        <f>Data!U97</f>
        <v>No data</v>
      </c>
      <c r="F141" s="234" t="str">
        <f>Data!V97</f>
        <v>No data</v>
      </c>
      <c r="G141" s="234" t="str">
        <f>Data!U143</f>
        <v>No data</v>
      </c>
      <c r="H141" s="234" t="str">
        <f>Data!V148</f>
        <v>No data</v>
      </c>
      <c r="I141" s="234" t="str">
        <f>Data!U202</f>
        <v>No data</v>
      </c>
      <c r="J141" s="234" t="str">
        <f>Data!V202</f>
        <v>No data</v>
      </c>
    </row>
    <row r="142" spans="2:10" x14ac:dyDescent="0.25">
      <c r="B142" s="103"/>
      <c r="C142" s="234">
        <f>Data!U38</f>
        <v>0</v>
      </c>
      <c r="D142" s="234">
        <f>Data!V40</f>
        <v>0</v>
      </c>
      <c r="E142" s="234" t="str">
        <f>Data!U98</f>
        <v>No data</v>
      </c>
      <c r="F142" s="234" t="str">
        <f>Data!V98</f>
        <v>No data</v>
      </c>
      <c r="G142" s="234" t="str">
        <f>Data!U148</f>
        <v>No data</v>
      </c>
      <c r="H142" s="234" t="str">
        <f>Data!V149</f>
        <v>No data</v>
      </c>
      <c r="I142" s="234" t="str">
        <f>Data!U203</f>
        <v>No data</v>
      </c>
      <c r="J142" s="234" t="str">
        <f>Data!V203</f>
        <v>No data</v>
      </c>
    </row>
    <row r="143" spans="2:10" x14ac:dyDescent="0.25">
      <c r="B143" s="103"/>
      <c r="C143" s="234" t="str">
        <f>Data!U43</f>
        <v>No data</v>
      </c>
      <c r="D143" s="234" t="str">
        <f>Data!V43</f>
        <v>No data</v>
      </c>
      <c r="E143" s="234" t="str">
        <f>Data!U99</f>
        <v>No data</v>
      </c>
      <c r="F143" s="234" t="str">
        <f>Data!V99</f>
        <v>No data</v>
      </c>
      <c r="G143" s="234" t="str">
        <f>Data!U149</f>
        <v>No data</v>
      </c>
      <c r="H143" s="234" t="str">
        <f>Data!V150</f>
        <v>No data</v>
      </c>
      <c r="I143" s="234" t="str">
        <f>Data!U204</f>
        <v>No data</v>
      </c>
      <c r="J143" s="234" t="str">
        <f>Data!V204</f>
        <v>No data</v>
      </c>
    </row>
    <row r="144" spans="2:10" x14ac:dyDescent="0.25">
      <c r="B144" s="103"/>
      <c r="C144" s="234" t="str">
        <f>Data!U44</f>
        <v>No data</v>
      </c>
      <c r="D144" s="234" t="str">
        <f>Data!V44</f>
        <v>No data</v>
      </c>
      <c r="E144" s="234" t="str">
        <f>Data!U100</f>
        <v>No data</v>
      </c>
      <c r="F144" s="234" t="str">
        <f>Data!V100</f>
        <v>No data</v>
      </c>
      <c r="G144" s="234" t="str">
        <f>Data!U150</f>
        <v>No data</v>
      </c>
      <c r="H144" s="234" t="str">
        <f>Data!V151</f>
        <v>No data</v>
      </c>
      <c r="I144" s="234" t="str">
        <f>Data!U205</f>
        <v>No data</v>
      </c>
      <c r="J144" s="234" t="str">
        <f>Data!V205</f>
        <v>No data</v>
      </c>
    </row>
    <row r="145" spans="2:10" x14ac:dyDescent="0.25">
      <c r="B145" s="103"/>
      <c r="C145" s="234">
        <f>Data!U45</f>
        <v>0</v>
      </c>
      <c r="D145" s="234">
        <f>Data!V45</f>
        <v>0</v>
      </c>
      <c r="E145" s="234" t="str">
        <f>Data!U101</f>
        <v>No data</v>
      </c>
      <c r="F145" s="234" t="str">
        <f>Data!V101</f>
        <v>No data</v>
      </c>
      <c r="G145" s="234" t="str">
        <f>Data!U151</f>
        <v>No data</v>
      </c>
      <c r="H145" s="234" t="str">
        <f>Data!V154</f>
        <v>No data</v>
      </c>
      <c r="I145" s="234" t="str">
        <f>Data!U180</f>
        <v>No data</v>
      </c>
      <c r="J145" s="234" t="str">
        <f>Data!V180</f>
        <v>No data</v>
      </c>
    </row>
    <row r="146" spans="2:10" x14ac:dyDescent="0.25">
      <c r="B146" s="103"/>
      <c r="C146" s="234">
        <f>Data!U46</f>
        <v>0</v>
      </c>
      <c r="D146" s="234">
        <f>Data!V46</f>
        <v>0</v>
      </c>
      <c r="E146" s="234" t="str">
        <f>Data!U102</f>
        <v>No data</v>
      </c>
      <c r="F146" s="234" t="str">
        <f>Data!V102</f>
        <v>No data</v>
      </c>
      <c r="G146" s="234" t="str">
        <f>Data!U154</f>
        <v>No data</v>
      </c>
      <c r="H146" s="234" t="str">
        <f>Data!V155</f>
        <v>No data</v>
      </c>
      <c r="I146" s="234" t="str">
        <f>Data!U207</f>
        <v>No data</v>
      </c>
      <c r="J146" s="234" t="str">
        <f>Data!V207</f>
        <v>No data</v>
      </c>
    </row>
    <row r="147" spans="2:10" x14ac:dyDescent="0.25">
      <c r="B147" s="103"/>
      <c r="C147" s="235" t="str">
        <f>Data!U49</f>
        <v>No data</v>
      </c>
      <c r="D147" s="235" t="str">
        <f>Data!V49</f>
        <v>No data</v>
      </c>
      <c r="E147" s="235" t="str">
        <f>Data!U103</f>
        <v>No data</v>
      </c>
      <c r="F147" s="235" t="str">
        <f>Data!V103</f>
        <v>No data</v>
      </c>
      <c r="G147" s="235" t="str">
        <f>Data!U155</f>
        <v>No data</v>
      </c>
      <c r="H147" s="235">
        <v>0</v>
      </c>
      <c r="I147" s="235" t="str">
        <f>Data!U208</f>
        <v>No data</v>
      </c>
      <c r="J147" s="235" t="str">
        <f>Data!V208</f>
        <v>No data</v>
      </c>
    </row>
  </sheetData>
  <sortState ref="G15:K28">
    <sortCondition ref="K15:K28"/>
  </sortState>
  <mergeCells count="8">
    <mergeCell ref="C105:D105"/>
    <mergeCell ref="E105:F105"/>
    <mergeCell ref="G105:H105"/>
    <mergeCell ref="I105:J105"/>
    <mergeCell ref="C127:D127"/>
    <mergeCell ref="E127:F127"/>
    <mergeCell ref="G127:H127"/>
    <mergeCell ref="I127:J12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7"/>
  <sheetViews>
    <sheetView topLeftCell="A104" zoomScale="90" zoomScaleNormal="90" workbookViewId="0">
      <selection activeCell="W94" sqref="W94"/>
    </sheetView>
  </sheetViews>
  <sheetFormatPr defaultColWidth="8.7109375" defaultRowHeight="15" x14ac:dyDescent="0.25"/>
  <cols>
    <col min="1" max="1" width="8.7109375" style="45"/>
    <col min="2" max="2" width="27.140625" style="45" customWidth="1"/>
    <col min="3" max="3" width="17.28515625" style="45" customWidth="1"/>
    <col min="4" max="4" width="16.42578125" style="45" customWidth="1"/>
    <col min="5" max="7" width="8.7109375" style="45"/>
    <col min="8" max="8" width="18.5703125" style="45" customWidth="1"/>
    <col min="9" max="16384" width="8.7109375" style="45"/>
  </cols>
  <sheetData>
    <row r="1" spans="1:11" ht="23.45" x14ac:dyDescent="0.55000000000000004">
      <c r="B1" s="246" t="s">
        <v>195</v>
      </c>
    </row>
    <row r="3" spans="1:11" ht="14.45" x14ac:dyDescent="0.35">
      <c r="B3" s="46" t="s">
        <v>183</v>
      </c>
    </row>
    <row r="4" spans="1:11" ht="14.45" x14ac:dyDescent="0.35">
      <c r="B4" s="46" t="s">
        <v>184</v>
      </c>
    </row>
    <row r="5" spans="1:11" ht="14.45" x14ac:dyDescent="0.35">
      <c r="B5" s="46" t="s">
        <v>185</v>
      </c>
    </row>
    <row r="6" spans="1:11" s="143" customFormat="1" ht="21" x14ac:dyDescent="0.5">
      <c r="B6" s="142" t="s">
        <v>135</v>
      </c>
    </row>
    <row r="7" spans="1:11" s="145" customFormat="1" ht="43.5" customHeight="1" x14ac:dyDescent="0.5">
      <c r="B7" s="146" t="s">
        <v>140</v>
      </c>
    </row>
    <row r="8" spans="1:11" ht="14.45" x14ac:dyDescent="0.35">
      <c r="B8" s="46" t="s">
        <v>69</v>
      </c>
      <c r="H8" s="46" t="s">
        <v>136</v>
      </c>
    </row>
    <row r="9" spans="1:11" ht="14.45" x14ac:dyDescent="0.35">
      <c r="A9" s="207"/>
      <c r="B9" s="196"/>
      <c r="C9" s="214" t="s">
        <v>13</v>
      </c>
      <c r="D9" s="214" t="s">
        <v>21</v>
      </c>
      <c r="E9" s="215" t="s">
        <v>38</v>
      </c>
      <c r="G9" s="207"/>
      <c r="H9" s="222"/>
      <c r="I9" s="222" t="s">
        <v>13</v>
      </c>
      <c r="J9" s="222" t="s">
        <v>21</v>
      </c>
      <c r="K9" s="215" t="s">
        <v>38</v>
      </c>
    </row>
    <row r="10" spans="1:11" ht="14.45" x14ac:dyDescent="0.35">
      <c r="A10" s="208">
        <v>1</v>
      </c>
      <c r="B10" s="216" t="str">
        <f>Data!B112</f>
        <v>Bristol, Bristol Heart Institute</v>
      </c>
      <c r="C10" s="217" t="str">
        <f>IF(Data!G60=0,NA(),Data!G112)</f>
        <v>No data</v>
      </c>
      <c r="D10" s="217" t="str">
        <f>IF(Data!H60=0,NA(),Data!H112)</f>
        <v>No data</v>
      </c>
      <c r="E10" s="218">
        <f>SUM(Data!G60:H60)</f>
        <v>0</v>
      </c>
      <c r="G10" s="208">
        <v>1</v>
      </c>
      <c r="H10" s="223" t="str">
        <f>Data!B137</f>
        <v xml:space="preserve">Bristol, Bristol Royal Hospital for Children </v>
      </c>
      <c r="I10" s="223" t="str">
        <f>IF(Data!G85=0,NA(),Data!G85)</f>
        <v>No data</v>
      </c>
      <c r="J10" s="223" t="str">
        <f>IF(Data!H85=0,NA(),Data!H85)</f>
        <v>No data</v>
      </c>
      <c r="K10" s="218">
        <f>SUM(Data!G85:H85)</f>
        <v>0</v>
      </c>
    </row>
    <row r="11" spans="1:11" ht="14.45" x14ac:dyDescent="0.35">
      <c r="A11" s="208">
        <v>2</v>
      </c>
      <c r="B11" s="216" t="str">
        <f>Data!B113</f>
        <v>Cardiff, University Hospital of Wales</v>
      </c>
      <c r="C11" s="217" t="str">
        <f>IF(Data!G61=0,NA(),Data!G113)</f>
        <v>No data</v>
      </c>
      <c r="D11" s="217" t="str">
        <f>IF(Data!H61=0,NA(),Data!H113)</f>
        <v>No data</v>
      </c>
      <c r="E11" s="218">
        <f>SUM(Data!G61:H61)</f>
        <v>0</v>
      </c>
      <c r="G11" s="208">
        <v>2</v>
      </c>
      <c r="H11" s="223" t="str">
        <f>Data!B138</f>
        <v>Cardiff, Noah’s Ark Children’s Hospital</v>
      </c>
      <c r="I11" s="223" t="str">
        <f>IF(Data!G86=0,NA(),Data!G86)</f>
        <v>No data</v>
      </c>
      <c r="J11" s="223" t="str">
        <f>IF(Data!H86=0,NA(),Data!H86)</f>
        <v>No data</v>
      </c>
      <c r="K11" s="218">
        <f>SUM(Data!G86:H86)</f>
        <v>0</v>
      </c>
    </row>
    <row r="12" spans="1:11" ht="14.45" x14ac:dyDescent="0.35">
      <c r="A12" s="208">
        <v>3</v>
      </c>
      <c r="B12" s="216" t="str">
        <f>Data!B114</f>
        <v>Barnstaple, North Devon District Hospital</v>
      </c>
      <c r="C12" s="217" t="str">
        <f>IF(Data!G62=0,NA(),Data!G114)</f>
        <v>No data</v>
      </c>
      <c r="D12" s="217" t="str">
        <f>IF(Data!H62=0,NA(),Data!H114)</f>
        <v>No data</v>
      </c>
      <c r="E12" s="218">
        <f>SUM(Data!G62:H62)</f>
        <v>0</v>
      </c>
      <c r="G12" s="208">
        <v>3</v>
      </c>
      <c r="H12" s="223" t="str">
        <f>Data!B139</f>
        <v xml:space="preserve">Barnstaple, North Devon District Hospital </v>
      </c>
      <c r="I12" s="223" t="str">
        <f>IF(Data!G87=0,NA(),Data!G87)</f>
        <v>No data</v>
      </c>
      <c r="J12" s="223" t="str">
        <f>IF(Data!H87=0,NA(),Data!H87)</f>
        <v>No data</v>
      </c>
      <c r="K12" s="218">
        <f>SUM(Data!G87:H87)</f>
        <v>0</v>
      </c>
    </row>
    <row r="13" spans="1:11" ht="14.45" x14ac:dyDescent="0.35">
      <c r="A13" s="208">
        <v>4</v>
      </c>
      <c r="B13" s="216" t="str">
        <f>Data!B115</f>
        <v>Exeter, Royal Devon and Exeter Hospital</v>
      </c>
      <c r="C13" s="217" t="str">
        <f>IF(Data!G63=0,NA(),Data!G115)</f>
        <v>No data</v>
      </c>
      <c r="D13" s="217" t="str">
        <f>IF(Data!H63=0,NA(),Data!H115)</f>
        <v>No data</v>
      </c>
      <c r="E13" s="218">
        <f>SUM(Data!G63:H63)</f>
        <v>0</v>
      </c>
      <c r="G13" s="208">
        <v>4</v>
      </c>
      <c r="H13" s="223" t="str">
        <f>Data!B140</f>
        <v xml:space="preserve">Bath, Royal United Hospital </v>
      </c>
      <c r="I13" s="223" t="str">
        <f>IF(Data!G88=0,NA(),Data!G88)</f>
        <v>No data</v>
      </c>
      <c r="J13" s="223" t="str">
        <f>IF(Data!H88=0,NA(),Data!H88)</f>
        <v>No data</v>
      </c>
      <c r="K13" s="218">
        <f>SUM(Data!G88:H88)</f>
        <v>0</v>
      </c>
    </row>
    <row r="14" spans="1:11" ht="14.45" x14ac:dyDescent="0.35">
      <c r="A14" s="208">
        <v>5</v>
      </c>
      <c r="B14" s="216" t="str">
        <f>Data!B116</f>
        <v>Gloucester, Gloucestershire Hospitals</v>
      </c>
      <c r="C14" s="217" t="str">
        <f>IF(Data!G64=0,NA(),Data!G116)</f>
        <v>No data</v>
      </c>
      <c r="D14" s="217" t="str">
        <f>IF(Data!H64=0,NA(),Data!H116)</f>
        <v>No data</v>
      </c>
      <c r="E14" s="218">
        <f>SUM(Data!G64:H64)</f>
        <v>0</v>
      </c>
      <c r="G14" s="208">
        <v>5</v>
      </c>
      <c r="H14" s="223" t="str">
        <f>Data!B141</f>
        <v xml:space="preserve">Exeter, Royal Devon and Exeter Hospital </v>
      </c>
      <c r="I14" s="223" t="str">
        <f>IF(Data!G89=0,NA(),Data!G89)</f>
        <v>No data</v>
      </c>
      <c r="J14" s="223" t="str">
        <f>IF(Data!H89=0,NA(),Data!H89)</f>
        <v>No data</v>
      </c>
      <c r="K14" s="218">
        <f>SUM(Data!G89:H89)</f>
        <v>0</v>
      </c>
    </row>
    <row r="15" spans="1:11" ht="14.45" x14ac:dyDescent="0.35">
      <c r="A15" s="208">
        <v>6</v>
      </c>
      <c r="B15" s="216" t="str">
        <f>Data!B117</f>
        <v>Plymouth, Derriford Hospital</v>
      </c>
      <c r="C15" s="217" t="str">
        <f>IF(Data!G65=0,NA(),Data!G117)</f>
        <v>No data</v>
      </c>
      <c r="D15" s="217" t="str">
        <f>IF(Data!H65=0,NA(),Data!H117)</f>
        <v>No data</v>
      </c>
      <c r="E15" s="218">
        <f>SUM(Data!G65:H65)</f>
        <v>0</v>
      </c>
      <c r="G15" s="208">
        <v>6</v>
      </c>
      <c r="H15" s="223" t="str">
        <f>Data!B142</f>
        <v xml:space="preserve">Gloucester, Gloucestershire Hospitals </v>
      </c>
      <c r="I15" s="223" t="str">
        <f>IF(Data!G90=0,NA(),Data!G90)</f>
        <v>No data</v>
      </c>
      <c r="J15" s="223" t="str">
        <f>IF(Data!H90=0,NA(),Data!H90)</f>
        <v>No data</v>
      </c>
      <c r="K15" s="218">
        <f>SUM(Data!G90:H90)</f>
        <v>0</v>
      </c>
    </row>
    <row r="16" spans="1:11" ht="14.45" x14ac:dyDescent="0.35">
      <c r="A16" s="208">
        <v>7</v>
      </c>
      <c r="B16" s="216" t="str">
        <f>Data!B118</f>
        <v>Swindon, Great Weston Hospital</v>
      </c>
      <c r="C16" s="217" t="str">
        <f>IF(Data!G66=0,NA(),Data!G118)</f>
        <v>No data</v>
      </c>
      <c r="D16" s="217" t="str">
        <f>IF(Data!H66=0,NA(),Data!H118)</f>
        <v>No data</v>
      </c>
      <c r="E16" s="218">
        <f>SUM(Data!G66:H66)</f>
        <v>0</v>
      </c>
      <c r="G16" s="208">
        <v>7</v>
      </c>
      <c r="H16" s="223" t="str">
        <f>Data!B143</f>
        <v xml:space="preserve">Plymouth, Derriford Hospital </v>
      </c>
      <c r="I16" s="223" t="str">
        <f>IF(Data!G91=0,NA(),Data!G91)</f>
        <v>No data</v>
      </c>
      <c r="J16" s="223" t="str">
        <f>IF(Data!H91=0,NA(),Data!H91)</f>
        <v>No data</v>
      </c>
      <c r="K16" s="218">
        <f>SUM(Data!G91:H91)</f>
        <v>0</v>
      </c>
    </row>
    <row r="17" spans="1:16" ht="14.45" x14ac:dyDescent="0.35">
      <c r="A17" s="208">
        <v>8</v>
      </c>
      <c r="B17" s="216" t="str">
        <f>Data!B119</f>
        <v xml:space="preserve">Taunton, Musgrove Park Hospital </v>
      </c>
      <c r="C17" s="217" t="str">
        <f>IF(Data!G67=0,NA(),Data!G119)</f>
        <v>No data</v>
      </c>
      <c r="D17" s="217" t="str">
        <f>IF(Data!H67=0,NA(),Data!H119)</f>
        <v>No data</v>
      </c>
      <c r="E17" s="218">
        <f>SUM(Data!G67:H67)</f>
        <v>0</v>
      </c>
      <c r="G17" s="208">
        <v>8</v>
      </c>
      <c r="H17" s="223" t="str">
        <f>Data!B144</f>
        <v xml:space="preserve">Swindon, Great Weston Hospital </v>
      </c>
      <c r="I17" s="223" t="str">
        <f>IF(Data!G92=0,NA(),Data!G92)</f>
        <v>No data</v>
      </c>
      <c r="J17" s="223" t="str">
        <f>IF(Data!H92=0,NA(),Data!H92)</f>
        <v>No data</v>
      </c>
      <c r="K17" s="218">
        <f>SUM(Data!G92:H92)</f>
        <v>0</v>
      </c>
    </row>
    <row r="18" spans="1:16" ht="14.45" x14ac:dyDescent="0.35">
      <c r="A18" s="208">
        <v>9</v>
      </c>
      <c r="B18" s="216" t="str">
        <f>Data!B120</f>
        <v xml:space="preserve">Torquay, Torbay District General Hospital </v>
      </c>
      <c r="C18" s="217" t="str">
        <f>IF(Data!G68=0,NA(),Data!G120)</f>
        <v>No data</v>
      </c>
      <c r="D18" s="217" t="str">
        <f>IF(Data!H68=0,NA(),Data!H120)</f>
        <v>No data</v>
      </c>
      <c r="E18" s="218">
        <f>SUM(Data!G68:H68)</f>
        <v>0</v>
      </c>
      <c r="G18" s="208">
        <v>9</v>
      </c>
      <c r="H18" s="223" t="str">
        <f>Data!B145</f>
        <v xml:space="preserve">Taunton, Musgrove Park Hospital </v>
      </c>
      <c r="I18" s="223" t="str">
        <f>IF(Data!G93=0,NA(),Data!G93)</f>
        <v>No data</v>
      </c>
      <c r="J18" s="223" t="str">
        <f>IF(Data!H93=0,NA(),Data!H93)</f>
        <v>No data</v>
      </c>
      <c r="K18" s="218">
        <f>SUM(Data!G93:H93)</f>
        <v>0</v>
      </c>
    </row>
    <row r="19" spans="1:16" ht="14.45" x14ac:dyDescent="0.35">
      <c r="A19" s="208">
        <v>10</v>
      </c>
      <c r="B19" s="216" t="str">
        <f>Data!B121</f>
        <v>Truro, Royal Cornwall Hospital</v>
      </c>
      <c r="C19" s="217" t="str">
        <f>IF(Data!G69=0,NA(),Data!G121)</f>
        <v>No data</v>
      </c>
      <c r="D19" s="217" t="str">
        <f>IF(Data!H69=0,NA(),Data!H121)</f>
        <v>No data</v>
      </c>
      <c r="E19" s="218">
        <f>SUM(Data!G69:H69)</f>
        <v>0</v>
      </c>
      <c r="G19" s="208">
        <v>10</v>
      </c>
      <c r="H19" s="223" t="str">
        <f>Data!B146</f>
        <v xml:space="preserve">Torquay, Torbay General District Hospital </v>
      </c>
      <c r="I19" s="223" t="str">
        <f>IF(Data!G94=0,NA(),Data!G94)</f>
        <v>No data</v>
      </c>
      <c r="J19" s="223" t="str">
        <f>IF(Data!H94=0,NA(),Data!H94)</f>
        <v>No data</v>
      </c>
      <c r="K19" s="218">
        <f>SUM(Data!G94:H94)</f>
        <v>0</v>
      </c>
    </row>
    <row r="20" spans="1:16" ht="14.45" x14ac:dyDescent="0.35">
      <c r="A20" s="208">
        <v>11</v>
      </c>
      <c r="B20" s="216" t="str">
        <f>Data!B122</f>
        <v>Abergavenny, Nevill Hall Hospital</v>
      </c>
      <c r="C20" s="217" t="str">
        <f>IF(Data!G70=0,NA(),Data!G122)</f>
        <v>No data</v>
      </c>
      <c r="D20" s="217" t="str">
        <f>IF(Data!H70=0,NA(),Data!H122)</f>
        <v>No data</v>
      </c>
      <c r="E20" s="218">
        <f>SUM(Data!G70:H70)</f>
        <v>0</v>
      </c>
      <c r="G20" s="208">
        <v>11</v>
      </c>
      <c r="H20" s="223" t="str">
        <f>Data!B147</f>
        <v xml:space="preserve">Truro, Royal Cornwall Hospital </v>
      </c>
      <c r="I20" s="223" t="str">
        <f>IF(Data!G95=0,NA(),Data!G95)</f>
        <v>No data</v>
      </c>
      <c r="J20" s="223" t="str">
        <f>IF(Data!H95=0,NA(),Data!H95)</f>
        <v>No data</v>
      </c>
      <c r="K20" s="218">
        <f>SUM(Data!G95:H95)</f>
        <v>0</v>
      </c>
    </row>
    <row r="21" spans="1:16" ht="14.45" x14ac:dyDescent="0.35">
      <c r="A21" s="208">
        <v>12</v>
      </c>
      <c r="B21" s="216" t="str">
        <f>Data!B123</f>
        <v>Bridgend, Princess of Wales Hospital</v>
      </c>
      <c r="C21" s="217" t="str">
        <f>IF(Data!G71=0,NA(),Data!G123)</f>
        <v>No data</v>
      </c>
      <c r="D21" s="217" t="str">
        <f>IF(Data!H71=0,NA(),Data!H123)</f>
        <v>No data</v>
      </c>
      <c r="E21" s="218">
        <f>SUM(Data!G71:H71)</f>
        <v>0</v>
      </c>
      <c r="G21" s="208">
        <v>12</v>
      </c>
      <c r="H21" s="223" t="str">
        <f>Data!B148</f>
        <v>Abergavenny, Nevill Hall Hospital</v>
      </c>
      <c r="I21" s="223" t="str">
        <f>IF(Data!G96=0,NA(),Data!G96)</f>
        <v>No data</v>
      </c>
      <c r="J21" s="223" t="str">
        <f>IF(Data!H96=0,NA(),Data!H96)</f>
        <v>No data</v>
      </c>
      <c r="K21" s="218">
        <f>SUM(Data!G96:H96)</f>
        <v>0</v>
      </c>
      <c r="P21" s="45" t="s">
        <v>75</v>
      </c>
    </row>
    <row r="22" spans="1:16" ht="14.45" x14ac:dyDescent="0.35">
      <c r="A22" s="208">
        <v>13</v>
      </c>
      <c r="B22" s="216" t="str">
        <f>Data!B124</f>
        <v xml:space="preserve">Carmarthen, Glangwilli General Hospital </v>
      </c>
      <c r="C22" s="217" t="str">
        <f>IF(Data!G72=0,NA(),Data!G124)</f>
        <v>No data</v>
      </c>
      <c r="D22" s="217" t="str">
        <f>IF(Data!H72=0,NA(),Data!H124)</f>
        <v>No data</v>
      </c>
      <c r="E22" s="218">
        <f>SUM(Data!G72:H72)</f>
        <v>0</v>
      </c>
      <c r="G22" s="208">
        <v>13</v>
      </c>
      <c r="H22" s="223" t="str">
        <f>Data!B149</f>
        <v>Bridgend, Princess of Wales Hospital</v>
      </c>
      <c r="I22" s="223" t="str">
        <f>IF(Data!G97=0,NA(),Data!G97)</f>
        <v>No data</v>
      </c>
      <c r="J22" s="223" t="str">
        <f>IF(Data!H97=0,NA(),Data!H97)</f>
        <v>No data</v>
      </c>
      <c r="K22" s="218">
        <f>SUM(Data!G97:H97)</f>
        <v>0</v>
      </c>
    </row>
    <row r="23" spans="1:16" ht="14.45" x14ac:dyDescent="0.35">
      <c r="A23" s="208">
        <v>14</v>
      </c>
      <c r="B23" s="216" t="str">
        <f>Data!B125</f>
        <v xml:space="preserve">Haverford West, Withybush Hospital </v>
      </c>
      <c r="C23" s="217" t="str">
        <f>IF(Data!G73=0,NA(),Data!G125)</f>
        <v>No data</v>
      </c>
      <c r="D23" s="217" t="str">
        <f>IF(Data!H73=0,NA(),Data!H125)</f>
        <v>No data</v>
      </c>
      <c r="E23" s="218">
        <f>SUM(Data!G73:H73)</f>
        <v>0</v>
      </c>
      <c r="G23" s="208">
        <v>14</v>
      </c>
      <c r="H23" s="223" t="str">
        <f>Data!B150</f>
        <v xml:space="preserve">Carmarthen, Glangwilli General Hospital </v>
      </c>
      <c r="I23" s="223" t="str">
        <f>IF(Data!G98=0,NA(),Data!G98)</f>
        <v>No data</v>
      </c>
      <c r="J23" s="223" t="str">
        <f>IF(Data!H98=0,NA(),Data!H98)</f>
        <v>No data</v>
      </c>
      <c r="K23" s="218">
        <f>SUM(Data!G98:H98)</f>
        <v>0</v>
      </c>
    </row>
    <row r="24" spans="1:16" ht="14.45" x14ac:dyDescent="0.35">
      <c r="A24" s="208">
        <v>15</v>
      </c>
      <c r="B24" s="216" t="str">
        <f>Data!B126</f>
        <v xml:space="preserve">Llantrisant, Royal Glamorgan Hospital </v>
      </c>
      <c r="C24" s="217" t="str">
        <f>IF(Data!G74=0,NA(),Data!G126)</f>
        <v>No data</v>
      </c>
      <c r="D24" s="217" t="str">
        <f>IF(Data!H74=0,NA(),Data!H126)</f>
        <v>No data</v>
      </c>
      <c r="E24" s="218">
        <f>SUM(Data!G74:H74)</f>
        <v>0</v>
      </c>
      <c r="G24" s="208">
        <v>15</v>
      </c>
      <c r="H24" s="223" t="str">
        <f>Data!B151</f>
        <v xml:space="preserve">Haverfordwest, Withybush Hospital </v>
      </c>
      <c r="I24" s="223" t="str">
        <f>IF(Data!G99=0,NA(),Data!G99)</f>
        <v>No data</v>
      </c>
      <c r="J24" s="223" t="str">
        <f>IF(Data!H99=0,NA(),Data!H99)</f>
        <v>No data</v>
      </c>
      <c r="K24" s="218">
        <f>SUM(Data!G99:H99)</f>
        <v>0</v>
      </c>
    </row>
    <row r="25" spans="1:16" ht="14.45" x14ac:dyDescent="0.35">
      <c r="A25" s="208">
        <v>16</v>
      </c>
      <c r="B25" s="216" t="str">
        <f>Data!B127</f>
        <v>Merthyr Tydfil, Prince Charles Hospital</v>
      </c>
      <c r="C25" s="217" t="str">
        <f>IF(Data!G75=0,NA(),Data!G127)</f>
        <v>No data</v>
      </c>
      <c r="D25" s="217" t="str">
        <f>IF(Data!H75=0,NA(),Data!H127)</f>
        <v>No data</v>
      </c>
      <c r="E25" s="218">
        <f>SUM(Data!G75:H75)</f>
        <v>0</v>
      </c>
      <c r="G25" s="208">
        <v>16</v>
      </c>
      <c r="H25" s="223" t="str">
        <f>Data!B152</f>
        <v xml:space="preserve">Llantrisant, Royal Glamorgan Hospital </v>
      </c>
      <c r="I25" s="223" t="str">
        <f>IF(Data!G100=0,NA(),Data!G100)</f>
        <v>No data</v>
      </c>
      <c r="J25" s="223" t="str">
        <f>IF(Data!H100=0,NA(),Data!H100)</f>
        <v>No data</v>
      </c>
      <c r="K25" s="218">
        <f>SUM(Data!G100:H100)</f>
        <v>0</v>
      </c>
    </row>
    <row r="26" spans="1:16" ht="14.45" x14ac:dyDescent="0.35">
      <c r="A26" s="208">
        <v>17</v>
      </c>
      <c r="B26" s="216" t="str">
        <f>Data!B128</f>
        <v xml:space="preserve">Newport, Royal Gwent Hospital </v>
      </c>
      <c r="C26" s="217" t="str">
        <f>IF(Data!G76=0,NA(),Data!G128)</f>
        <v>No data</v>
      </c>
      <c r="D26" s="217" t="str">
        <f>IF(Data!H76=0,NA(),Data!H128)</f>
        <v>No data</v>
      </c>
      <c r="E26" s="218">
        <f>SUM(Data!G76:H76)</f>
        <v>0</v>
      </c>
      <c r="G26" s="208">
        <v>17</v>
      </c>
      <c r="H26" s="223" t="str">
        <f>Data!B153</f>
        <v>Merthyr Tydfil, Prince Charles Hospital</v>
      </c>
      <c r="I26" s="223" t="str">
        <f>IF(Data!G101=0,NA(),Data!G101)</f>
        <v>No data</v>
      </c>
      <c r="J26" s="223" t="str">
        <f>IF(Data!H101=0,NA(),Data!H101)</f>
        <v>No data</v>
      </c>
      <c r="K26" s="218">
        <f>SUM(Data!G101:H101)</f>
        <v>0</v>
      </c>
    </row>
    <row r="27" spans="1:16" ht="14.45" x14ac:dyDescent="0.35">
      <c r="A27" s="209">
        <v>18</v>
      </c>
      <c r="B27" s="219" t="str">
        <f>Data!B129</f>
        <v xml:space="preserve">Swansea, Singleton Hospital </v>
      </c>
      <c r="C27" s="220" t="str">
        <f>IF(Data!G77=0,NA(),Data!G129)</f>
        <v>No data</v>
      </c>
      <c r="D27" s="220" t="str">
        <f>IF(Data!H77=0,NA(),Data!H129)</f>
        <v>No data</v>
      </c>
      <c r="E27" s="221">
        <f>SUM(Data!G77:H77)</f>
        <v>0</v>
      </c>
      <c r="G27" s="208">
        <v>18</v>
      </c>
      <c r="H27" s="223" t="str">
        <f>Data!B154</f>
        <v xml:space="preserve">Newport, Royal Gwent Hospital </v>
      </c>
      <c r="I27" s="223" t="str">
        <f>IF(Data!G102=0,NA(),Data!G102)</f>
        <v>No data</v>
      </c>
      <c r="J27" s="223" t="str">
        <f>IF(Data!H102=0,NA(),Data!H102)</f>
        <v>No data</v>
      </c>
      <c r="K27" s="218">
        <f>SUM(Data!G102:H102)</f>
        <v>0</v>
      </c>
    </row>
    <row r="28" spans="1:16" ht="14.45" x14ac:dyDescent="0.35">
      <c r="G28" s="209">
        <v>19</v>
      </c>
      <c r="H28" s="224" t="str">
        <f>Data!B155</f>
        <v>Swansea, Singleton Hospital</v>
      </c>
      <c r="I28" s="224" t="str">
        <f>IF(Data!G103=0,NA(),Data!G103)</f>
        <v>No data</v>
      </c>
      <c r="J28" s="224" t="str">
        <f>IF(Data!H103=0,NA(),Data!H103)</f>
        <v>No data</v>
      </c>
      <c r="K28" s="221">
        <f>SUM(Data!G103:H103)</f>
        <v>0</v>
      </c>
    </row>
    <row r="31" spans="1:16" s="144" customFormat="1" ht="18.600000000000001" x14ac:dyDescent="0.45">
      <c r="B31" s="144" t="s">
        <v>137</v>
      </c>
    </row>
    <row r="32" spans="1:16" s="145" customFormat="1" ht="43.5" customHeight="1" x14ac:dyDescent="0.5">
      <c r="B32" s="146" t="s">
        <v>140</v>
      </c>
    </row>
    <row r="33" spans="1:13" ht="14.45" x14ac:dyDescent="0.35">
      <c r="B33" s="60"/>
      <c r="C33" s="244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13" ht="15" customHeight="1" x14ac:dyDescent="0.35">
      <c r="A34" s="56"/>
      <c r="B34" s="190" t="s">
        <v>101</v>
      </c>
      <c r="C34" s="56"/>
      <c r="D34" s="56"/>
      <c r="E34" s="56"/>
      <c r="F34" s="190"/>
      <c r="G34" s="190"/>
      <c r="H34" s="60"/>
      <c r="I34" s="190" t="s">
        <v>99</v>
      </c>
      <c r="J34" s="192"/>
      <c r="K34" s="193"/>
      <c r="L34" s="193"/>
      <c r="M34" s="193"/>
    </row>
    <row r="35" spans="1:13" x14ac:dyDescent="0.25">
      <c r="A35" s="207"/>
      <c r="B35" s="196"/>
      <c r="C35" s="196" t="s">
        <v>122</v>
      </c>
      <c r="D35" s="196" t="s">
        <v>123</v>
      </c>
      <c r="E35" s="196" t="s">
        <v>41</v>
      </c>
      <c r="F35" s="197" t="s">
        <v>38</v>
      </c>
      <c r="G35" s="190"/>
      <c r="H35" s="194"/>
      <c r="I35" s="195"/>
      <c r="J35" s="196" t="s">
        <v>122</v>
      </c>
      <c r="K35" s="196" t="s">
        <v>123</v>
      </c>
      <c r="L35" s="196" t="s">
        <v>41</v>
      </c>
      <c r="M35" s="197" t="s">
        <v>38</v>
      </c>
    </row>
    <row r="36" spans="1:13" ht="14.45" x14ac:dyDescent="0.35">
      <c r="A36" s="208">
        <v>1</v>
      </c>
      <c r="B36" s="199" t="s">
        <v>83</v>
      </c>
      <c r="C36" s="200" t="str">
        <f>IF(Data!J85=0,NA(),Data!J85)</f>
        <v>No data</v>
      </c>
      <c r="D36" s="200" t="str">
        <f>IF(Data!K85=0,NA(),Data!K85)</f>
        <v>No data</v>
      </c>
      <c r="E36" s="200" t="str">
        <f>IF(Data!L85=0,NA(),Data!L85)</f>
        <v>No data</v>
      </c>
      <c r="F36" s="201">
        <f>SUM(Data!J85:L85)</f>
        <v>0</v>
      </c>
      <c r="G36" s="191"/>
      <c r="H36" s="198">
        <v>1</v>
      </c>
      <c r="I36" s="199" t="s">
        <v>59</v>
      </c>
      <c r="J36" s="200" t="str">
        <f>IF(Data!J60=0,NA(),Data!J60)</f>
        <v>No data</v>
      </c>
      <c r="K36" s="200" t="str">
        <f>IF(Data!K60=0,NA(),Data!K60)</f>
        <v>No data</v>
      </c>
      <c r="L36" s="200" t="str">
        <f>IF(Data!L60=0,NA(),Data!L60)</f>
        <v>No data</v>
      </c>
      <c r="M36" s="201">
        <f>SUM(Data!J60:L60)</f>
        <v>0</v>
      </c>
    </row>
    <row r="37" spans="1:13" x14ac:dyDescent="0.25">
      <c r="A37" s="208">
        <v>2</v>
      </c>
      <c r="B37" s="199" t="s">
        <v>73</v>
      </c>
      <c r="C37" s="200" t="str">
        <f>IF(Data!J86=0,NA(),Data!J86)</f>
        <v>No data</v>
      </c>
      <c r="D37" s="200" t="str">
        <f>IF(Data!K86=0,NA(),Data!K86)</f>
        <v>No data</v>
      </c>
      <c r="E37" s="200" t="str">
        <f>IF(Data!L86=0,NA(),Data!L86)</f>
        <v>No data</v>
      </c>
      <c r="F37" s="201">
        <f>SUM(Data!J86:L86)</f>
        <v>0</v>
      </c>
      <c r="G37" s="191"/>
      <c r="H37" s="202">
        <v>2</v>
      </c>
      <c r="I37" s="199" t="s">
        <v>65</v>
      </c>
      <c r="J37" s="200" t="str">
        <f>IF(Data!J61=0,NA(),Data!J61)</f>
        <v>No data</v>
      </c>
      <c r="K37" s="200" t="str">
        <f>IF(Data!K61=0,NA(),Data!K61)</f>
        <v>No data</v>
      </c>
      <c r="L37" s="200" t="str">
        <f>IF(Data!L61=0,NA(),Data!L61)</f>
        <v>No data</v>
      </c>
      <c r="M37" s="201">
        <f>SUM(Data!J61:L61)</f>
        <v>0</v>
      </c>
    </row>
    <row r="38" spans="1:13" ht="14.45" x14ac:dyDescent="0.35">
      <c r="A38" s="208">
        <v>3</v>
      </c>
      <c r="B38" s="199" t="s">
        <v>84</v>
      </c>
      <c r="C38" s="200" t="str">
        <f>IF(Data!J87=0,NA(),Data!J87)</f>
        <v>No data</v>
      </c>
      <c r="D38" s="200" t="str">
        <f>IF(Data!K87=0,NA(),Data!K87)</f>
        <v>No data</v>
      </c>
      <c r="E38" s="200" t="str">
        <f>IF(Data!L87=0,NA(),Data!L87)</f>
        <v>No data</v>
      </c>
      <c r="F38" s="201">
        <f>SUM(Data!J87:L87)</f>
        <v>0</v>
      </c>
      <c r="G38" s="191"/>
      <c r="H38" s="202">
        <v>3</v>
      </c>
      <c r="I38" s="199" t="s">
        <v>63</v>
      </c>
      <c r="J38" s="200" t="str">
        <f>IF(Data!J62=0,NA(),Data!J62)</f>
        <v>No data</v>
      </c>
      <c r="K38" s="200" t="str">
        <f>IF(Data!K62=0,NA(),Data!K62)</f>
        <v>No data</v>
      </c>
      <c r="L38" s="200" t="str">
        <f>IF(Data!L62=0,NA(),Data!L62)</f>
        <v>No data</v>
      </c>
      <c r="M38" s="201">
        <f>SUM(Data!J62:L62)</f>
        <v>0</v>
      </c>
    </row>
    <row r="39" spans="1:13" ht="14.45" x14ac:dyDescent="0.35">
      <c r="A39" s="208">
        <v>4</v>
      </c>
      <c r="B39" s="199" t="s">
        <v>85</v>
      </c>
      <c r="C39" s="200" t="str">
        <f>IF(Data!J88=0,NA(),Data!J88)</f>
        <v>No data</v>
      </c>
      <c r="D39" s="200" t="str">
        <f>IF(Data!K88=0,NA(),Data!K88)</f>
        <v>No data</v>
      </c>
      <c r="E39" s="200" t="str">
        <f>IF(Data!L88=0,NA(),Data!L88)</f>
        <v>No data</v>
      </c>
      <c r="F39" s="201">
        <f>SUM(Data!J88:L88)</f>
        <v>0</v>
      </c>
      <c r="G39" s="191"/>
      <c r="H39" s="198">
        <v>4</v>
      </c>
      <c r="I39" s="199" t="s">
        <v>61</v>
      </c>
      <c r="J39" s="200" t="str">
        <f>IF(Data!J63=0,NA(),Data!J63)</f>
        <v>No data</v>
      </c>
      <c r="K39" s="200" t="str">
        <f>IF(Data!K63=0,NA(),Data!K63)</f>
        <v>No data</v>
      </c>
      <c r="L39" s="200" t="str">
        <f>IF(Data!L63=0,NA(),Data!L63)</f>
        <v>No data</v>
      </c>
      <c r="M39" s="201">
        <f>SUM(Data!J63:L63)</f>
        <v>0</v>
      </c>
    </row>
    <row r="40" spans="1:13" ht="14.45" x14ac:dyDescent="0.35">
      <c r="A40" s="208">
        <v>5</v>
      </c>
      <c r="B40" s="199" t="s">
        <v>86</v>
      </c>
      <c r="C40" s="200" t="str">
        <f>IF(Data!J89=0,NA(),Data!J89)</f>
        <v>No data</v>
      </c>
      <c r="D40" s="200" t="str">
        <f>IF(Data!K89=0,NA(),Data!K89)</f>
        <v>No data</v>
      </c>
      <c r="E40" s="200" t="str">
        <f>IF(Data!L89=0,NA(),Data!L89)</f>
        <v>No data</v>
      </c>
      <c r="F40" s="201">
        <f>SUM(Data!J89:L89)</f>
        <v>0</v>
      </c>
      <c r="G40" s="191"/>
      <c r="H40" s="202">
        <v>5</v>
      </c>
      <c r="I40" s="199" t="s">
        <v>76</v>
      </c>
      <c r="J40" s="200" t="str">
        <f>IF(Data!J64=0,NA(),Data!J64)</f>
        <v>No data</v>
      </c>
      <c r="K40" s="200" t="str">
        <f>IF(Data!K64=0,NA(),Data!K64)</f>
        <v>No data</v>
      </c>
      <c r="L40" s="200" t="str">
        <f>IF(Data!L64=0,NA(),Data!L64)</f>
        <v>No data</v>
      </c>
      <c r="M40" s="201">
        <f>SUM(Data!J64:L64)</f>
        <v>0</v>
      </c>
    </row>
    <row r="41" spans="1:13" ht="14.45" x14ac:dyDescent="0.35">
      <c r="A41" s="208">
        <v>6</v>
      </c>
      <c r="B41" s="199" t="s">
        <v>87</v>
      </c>
      <c r="C41" s="200" t="str">
        <f>IF(Data!J90=0,NA(),Data!J90)</f>
        <v>No data</v>
      </c>
      <c r="D41" s="200" t="str">
        <f>IF(Data!K90=0,NA(),Data!K90)</f>
        <v>No data</v>
      </c>
      <c r="E41" s="200" t="str">
        <f>IF(Data!L90=0,NA(),Data!L90)</f>
        <v>No data</v>
      </c>
      <c r="F41" s="201">
        <f>SUM(Data!J90:L90)</f>
        <v>0</v>
      </c>
      <c r="G41" s="191"/>
      <c r="H41" s="202">
        <v>6</v>
      </c>
      <c r="I41" s="199" t="s">
        <v>64</v>
      </c>
      <c r="J41" s="200" t="str">
        <f>IF(Data!J65=0,NA(),Data!J65)</f>
        <v>No data</v>
      </c>
      <c r="K41" s="200" t="str">
        <f>IF(Data!K65=0,NA(),Data!K65)</f>
        <v>No data</v>
      </c>
      <c r="L41" s="200" t="str">
        <f>IF(Data!L65=0,NA(),Data!L65)</f>
        <v>No data</v>
      </c>
      <c r="M41" s="201">
        <f>SUM(Data!J65:L65)</f>
        <v>0</v>
      </c>
    </row>
    <row r="42" spans="1:13" ht="14.45" x14ac:dyDescent="0.35">
      <c r="A42" s="208">
        <v>7</v>
      </c>
      <c r="B42" s="199" t="s">
        <v>88</v>
      </c>
      <c r="C42" s="200" t="str">
        <f>IF(Data!J91=0,NA(),Data!J91)</f>
        <v>No data</v>
      </c>
      <c r="D42" s="200" t="str">
        <f>IF(Data!K91=0,NA(),Data!K91)</f>
        <v>No data</v>
      </c>
      <c r="E42" s="200" t="str">
        <f>IF(Data!L91=0,NA(),Data!L91)</f>
        <v>No data</v>
      </c>
      <c r="F42" s="201">
        <f>SUM(Data!J91:L91)</f>
        <v>0</v>
      </c>
      <c r="G42" s="191"/>
      <c r="H42" s="198">
        <v>7</v>
      </c>
      <c r="I42" s="199" t="s">
        <v>71</v>
      </c>
      <c r="J42" s="200" t="str">
        <f>IF(Data!J66=0,NA(),Data!J66)</f>
        <v>No data</v>
      </c>
      <c r="K42" s="200" t="str">
        <f>IF(Data!K66=0,NA(),Data!K66)</f>
        <v>No data</v>
      </c>
      <c r="L42" s="200" t="str">
        <f>IF(Data!L66=0,NA(),Data!L66)</f>
        <v>No data</v>
      </c>
      <c r="M42" s="201">
        <f>SUM(Data!J66:L66)</f>
        <v>0</v>
      </c>
    </row>
    <row r="43" spans="1:13" ht="14.45" x14ac:dyDescent="0.35">
      <c r="A43" s="208">
        <v>8</v>
      </c>
      <c r="B43" s="199" t="s">
        <v>62</v>
      </c>
      <c r="C43" s="200" t="str">
        <f>IF(Data!J92=0,NA(),Data!J92)</f>
        <v>No data</v>
      </c>
      <c r="D43" s="200" t="str">
        <f>IF(Data!K92=0,NA(),Data!K92)</f>
        <v>No data</v>
      </c>
      <c r="E43" s="200" t="str">
        <f>IF(Data!L92=0,NA(),Data!L92)</f>
        <v>No data</v>
      </c>
      <c r="F43" s="201">
        <f>SUM(Data!J92:L92)</f>
        <v>0</v>
      </c>
      <c r="G43" s="191"/>
      <c r="H43" s="202">
        <v>8</v>
      </c>
      <c r="I43" s="199" t="s">
        <v>77</v>
      </c>
      <c r="J43" s="200" t="str">
        <f>IF(Data!J67=0,NA(),Data!J67)</f>
        <v>No data</v>
      </c>
      <c r="K43" s="200" t="str">
        <f>IF(Data!K67=0,NA(),Data!K67)</f>
        <v>No data</v>
      </c>
      <c r="L43" s="200" t="str">
        <f>IF(Data!L67=0,NA(),Data!L67)</f>
        <v>No data</v>
      </c>
      <c r="M43" s="201">
        <f>SUM(Data!J67:L67)</f>
        <v>0</v>
      </c>
    </row>
    <row r="44" spans="1:13" ht="14.45" x14ac:dyDescent="0.35">
      <c r="A44" s="208">
        <v>9</v>
      </c>
      <c r="B44" s="199" t="s">
        <v>77</v>
      </c>
      <c r="C44" s="200" t="str">
        <f>IF(Data!J93=0,NA(),Data!J93)</f>
        <v>No data</v>
      </c>
      <c r="D44" s="200" t="str">
        <f>IF(Data!K93=0,NA(),Data!K93)</f>
        <v>No data</v>
      </c>
      <c r="E44" s="200" t="str">
        <f>IF(Data!L93=0,NA(),Data!L93)</f>
        <v>No data</v>
      </c>
      <c r="F44" s="201">
        <f>SUM(Data!J93:L93)</f>
        <v>0</v>
      </c>
      <c r="G44" s="191"/>
      <c r="H44" s="202">
        <v>9</v>
      </c>
      <c r="I44" s="199" t="s">
        <v>78</v>
      </c>
      <c r="J44" s="200" t="str">
        <f>IF(Data!J68=0,NA(),Data!J68)</f>
        <v>No data</v>
      </c>
      <c r="K44" s="200" t="str">
        <f>IF(Data!K68=0,NA(),Data!K68)</f>
        <v>No data</v>
      </c>
      <c r="L44" s="200" t="str">
        <f>IF(Data!L68=0,NA(),Data!L68)</f>
        <v>No data</v>
      </c>
      <c r="M44" s="201">
        <f>SUM(Data!J68:L68)</f>
        <v>0</v>
      </c>
    </row>
    <row r="45" spans="1:13" ht="14.45" x14ac:dyDescent="0.35">
      <c r="A45" s="208">
        <v>10</v>
      </c>
      <c r="B45" s="199" t="s">
        <v>72</v>
      </c>
      <c r="C45" s="200" t="str">
        <f>IF(Data!J94=0,NA(),Data!J94)</f>
        <v>No data</v>
      </c>
      <c r="D45" s="200" t="str">
        <f>IF(Data!K94=0,NA(),Data!K94)</f>
        <v>No data</v>
      </c>
      <c r="E45" s="200" t="str">
        <f>IF(Data!L94=0,NA(),Data!L94)</f>
        <v>No data</v>
      </c>
      <c r="F45" s="201">
        <f>SUM(Data!J94:L94)</f>
        <v>0</v>
      </c>
      <c r="G45" s="191"/>
      <c r="H45" s="198">
        <v>10</v>
      </c>
      <c r="I45" s="199" t="s">
        <v>60</v>
      </c>
      <c r="J45" s="200" t="str">
        <f>IF(Data!J69=0,NA(),Data!J69)</f>
        <v>No data</v>
      </c>
      <c r="K45" s="200" t="str">
        <f>IF(Data!K69=0,NA(),Data!K69)</f>
        <v>No data</v>
      </c>
      <c r="L45" s="200" t="str">
        <f>IF(Data!L69=0,NA(),Data!L69)</f>
        <v>No data</v>
      </c>
      <c r="M45" s="201">
        <f>SUM(Data!J69:L69)</f>
        <v>0</v>
      </c>
    </row>
    <row r="46" spans="1:13" ht="14.45" x14ac:dyDescent="0.35">
      <c r="A46" s="208">
        <v>11</v>
      </c>
      <c r="B46" s="199" t="s">
        <v>89</v>
      </c>
      <c r="C46" s="200" t="str">
        <f>IF(Data!J95=0,NA(),Data!J95)</f>
        <v>No data</v>
      </c>
      <c r="D46" s="200" t="str">
        <f>IF(Data!K95=0,NA(),Data!K95)</f>
        <v>No data</v>
      </c>
      <c r="E46" s="200" t="str">
        <f>IF(Data!L95=0,NA(),Data!L95)</f>
        <v>No data</v>
      </c>
      <c r="F46" s="201">
        <f>SUM(Data!J95:L95)</f>
        <v>0</v>
      </c>
      <c r="G46" s="191"/>
      <c r="H46" s="202">
        <v>11</v>
      </c>
      <c r="I46" s="199" t="s">
        <v>79</v>
      </c>
      <c r="J46" s="200" t="str">
        <f>IF(Data!J70=0,NA(),Data!J70)</f>
        <v>No data</v>
      </c>
      <c r="K46" s="200" t="str">
        <f>IF(Data!K70=0,NA(),Data!K70)</f>
        <v>No data</v>
      </c>
      <c r="L46" s="200" t="str">
        <f>IF(Data!L70=0,NA(),Data!L70)</f>
        <v>No data</v>
      </c>
      <c r="M46" s="201">
        <f>SUM(Data!J70:L70)</f>
        <v>0</v>
      </c>
    </row>
    <row r="47" spans="1:13" ht="14.45" x14ac:dyDescent="0.35">
      <c r="A47" s="208">
        <v>12</v>
      </c>
      <c r="B47" s="199" t="s">
        <v>79</v>
      </c>
      <c r="C47" s="200" t="str">
        <f>IF(Data!J96=0,NA(),Data!J96)</f>
        <v>No data</v>
      </c>
      <c r="D47" s="200" t="str">
        <f>IF(Data!K96=0,NA(),Data!K96)</f>
        <v>No data</v>
      </c>
      <c r="E47" s="200" t="str">
        <f>IF(Data!L96=0,NA(),Data!L96)</f>
        <v>No data</v>
      </c>
      <c r="F47" s="201">
        <f>SUM(Data!J96:L96)</f>
        <v>0</v>
      </c>
      <c r="G47" s="191"/>
      <c r="H47" s="202">
        <v>12</v>
      </c>
      <c r="I47" s="199" t="s">
        <v>74</v>
      </c>
      <c r="J47" s="200" t="str">
        <f>IF(Data!J71=0,NA(),Data!J71)</f>
        <v>No data</v>
      </c>
      <c r="K47" s="200" t="str">
        <f>IF(Data!K71=0,NA(),Data!K71)</f>
        <v>No data</v>
      </c>
      <c r="L47" s="200" t="str">
        <f>IF(Data!L71=0,NA(),Data!L71)</f>
        <v>No data</v>
      </c>
      <c r="M47" s="201">
        <f>SUM(Data!J71:L71)</f>
        <v>0</v>
      </c>
    </row>
    <row r="48" spans="1:13" ht="14.45" x14ac:dyDescent="0.35">
      <c r="A48" s="208">
        <v>13</v>
      </c>
      <c r="B48" s="199" t="s">
        <v>74</v>
      </c>
      <c r="C48" s="200" t="str">
        <f>IF(Data!J97=0,NA(),Data!J97)</f>
        <v>No data</v>
      </c>
      <c r="D48" s="200" t="str">
        <f>IF(Data!K97=0,NA(),Data!K97)</f>
        <v>No data</v>
      </c>
      <c r="E48" s="200" t="str">
        <f>IF(Data!L97=0,NA(),Data!L97)</f>
        <v>No data</v>
      </c>
      <c r="F48" s="201">
        <f>SUM(Data!J97:L97)</f>
        <v>0</v>
      </c>
      <c r="G48" s="191"/>
      <c r="H48" s="198">
        <v>13</v>
      </c>
      <c r="I48" s="199" t="s">
        <v>70</v>
      </c>
      <c r="J48" s="200" t="str">
        <f>IF(Data!J72=0,NA(),Data!J72)</f>
        <v>No data</v>
      </c>
      <c r="K48" s="200" t="str">
        <f>IF(Data!K72=0,NA(),Data!K72)</f>
        <v>No data</v>
      </c>
      <c r="L48" s="200" t="str">
        <f>IF(Data!L72=0,NA(),Data!L72)</f>
        <v>No data</v>
      </c>
      <c r="M48" s="201">
        <f>SUM(Data!J72:L72)</f>
        <v>0</v>
      </c>
    </row>
    <row r="49" spans="1:13" ht="14.45" x14ac:dyDescent="0.35">
      <c r="A49" s="208">
        <v>14</v>
      </c>
      <c r="B49" s="199" t="s">
        <v>70</v>
      </c>
      <c r="C49" s="200" t="str">
        <f>IF(Data!J98=0,NA(),Data!J98)</f>
        <v>No data</v>
      </c>
      <c r="D49" s="200" t="str">
        <f>IF(Data!K98=0,NA(),Data!K98)</f>
        <v>No data</v>
      </c>
      <c r="E49" s="200" t="str">
        <f>IF(Data!L98=0,NA(),Data!L98)</f>
        <v>No data</v>
      </c>
      <c r="F49" s="201">
        <f>SUM(Data!J98:L98)</f>
        <v>0</v>
      </c>
      <c r="G49" s="191"/>
      <c r="H49" s="202">
        <v>14</v>
      </c>
      <c r="I49" s="199" t="s">
        <v>80</v>
      </c>
      <c r="J49" s="200" t="str">
        <f>IF(Data!J73=0,NA(),Data!J73)</f>
        <v>No data</v>
      </c>
      <c r="K49" s="200" t="str">
        <f>IF(Data!K73=0,NA(),Data!K73)</f>
        <v>No data</v>
      </c>
      <c r="L49" s="200" t="str">
        <f>IF(Data!L73=0,NA(),Data!L73)</f>
        <v>No data</v>
      </c>
      <c r="M49" s="201">
        <f>SUM(Data!J73:L73)</f>
        <v>0</v>
      </c>
    </row>
    <row r="50" spans="1:13" ht="14.45" x14ac:dyDescent="0.35">
      <c r="A50" s="208">
        <v>15</v>
      </c>
      <c r="B50" s="199" t="s">
        <v>90</v>
      </c>
      <c r="C50" s="200" t="str">
        <f>IF(Data!J99=0,NA(),Data!J99)</f>
        <v>No data</v>
      </c>
      <c r="D50" s="200" t="str">
        <f>IF(Data!K99=0,NA(),Data!K99)</f>
        <v>No data</v>
      </c>
      <c r="E50" s="200" t="str">
        <f>IF(Data!L99=0,NA(),Data!L99)</f>
        <v>No data</v>
      </c>
      <c r="F50" s="201">
        <f>SUM(Data!J99:L99)</f>
        <v>0</v>
      </c>
      <c r="G50" s="191"/>
      <c r="H50" s="202">
        <v>15</v>
      </c>
      <c r="I50" s="199" t="s">
        <v>66</v>
      </c>
      <c r="J50" s="200" t="str">
        <f>IF(Data!J74=0,NA(),Data!J74)</f>
        <v>No data</v>
      </c>
      <c r="K50" s="200" t="str">
        <f>IF(Data!K74=0,NA(),Data!K74)</f>
        <v>No data</v>
      </c>
      <c r="L50" s="200" t="str">
        <f>IF(Data!L74=0,NA(),Data!L74)</f>
        <v>No data</v>
      </c>
      <c r="M50" s="201">
        <f>SUM(Data!J74:L74)</f>
        <v>0</v>
      </c>
    </row>
    <row r="51" spans="1:13" ht="14.45" x14ac:dyDescent="0.35">
      <c r="A51" s="208">
        <v>16</v>
      </c>
      <c r="B51" s="199" t="s">
        <v>66</v>
      </c>
      <c r="C51" s="200" t="str">
        <f>IF(Data!J100=0,NA(),Data!J100)</f>
        <v>No data</v>
      </c>
      <c r="D51" s="200" t="str">
        <f>IF(Data!K100=0,NA(),Data!K100)</f>
        <v>No data</v>
      </c>
      <c r="E51" s="200" t="str">
        <f>IF(Data!L100=0,NA(),Data!L100)</f>
        <v>No data</v>
      </c>
      <c r="F51" s="201">
        <f>SUM(Data!J100:L100)</f>
        <v>0</v>
      </c>
      <c r="G51" s="191"/>
      <c r="H51" s="198">
        <v>16</v>
      </c>
      <c r="I51" s="199" t="s">
        <v>67</v>
      </c>
      <c r="J51" s="200" t="str">
        <f>IF(Data!J75=0,NA(),Data!J75)</f>
        <v>No data</v>
      </c>
      <c r="K51" s="200" t="str">
        <f>IF(Data!K75=0,NA(),Data!K75)</f>
        <v>No data</v>
      </c>
      <c r="L51" s="200" t="str">
        <f>IF(Data!L75=0,NA(),Data!L75)</f>
        <v>No data</v>
      </c>
      <c r="M51" s="201">
        <f>SUM(Data!J75:L75)</f>
        <v>0</v>
      </c>
    </row>
    <row r="52" spans="1:13" ht="14.45" x14ac:dyDescent="0.35">
      <c r="A52" s="208">
        <v>17</v>
      </c>
      <c r="B52" s="199" t="s">
        <v>67</v>
      </c>
      <c r="C52" s="200" t="str">
        <f>IF(Data!J101=0,NA(),Data!J101)</f>
        <v>No data</v>
      </c>
      <c r="D52" s="200" t="str">
        <f>IF(Data!K101=0,NA(),Data!K101)</f>
        <v>No data</v>
      </c>
      <c r="E52" s="200" t="str">
        <f>IF(Data!L101=0,NA(),Data!L101)</f>
        <v>No data</v>
      </c>
      <c r="F52" s="201">
        <f>SUM(Data!J101:L101)</f>
        <v>0</v>
      </c>
      <c r="G52" s="191"/>
      <c r="H52" s="202">
        <v>17</v>
      </c>
      <c r="I52" s="199" t="s">
        <v>81</v>
      </c>
      <c r="J52" s="200" t="str">
        <f>IF(Data!J76=0,NA(),Data!J76)</f>
        <v>No data</v>
      </c>
      <c r="K52" s="200" t="str">
        <f>IF(Data!K76=0,NA(),Data!K76)</f>
        <v>No data</v>
      </c>
      <c r="L52" s="200" t="str">
        <f>IF(Data!L76=0,NA(),Data!L76)</f>
        <v>No data</v>
      </c>
      <c r="M52" s="201">
        <f>SUM(Data!J76:L76)</f>
        <v>0</v>
      </c>
    </row>
    <row r="53" spans="1:13" ht="14.45" x14ac:dyDescent="0.35">
      <c r="A53" s="208">
        <v>18</v>
      </c>
      <c r="B53" s="199" t="s">
        <v>81</v>
      </c>
      <c r="C53" s="200" t="str">
        <f>IF(Data!J102=0,NA(),Data!J102)</f>
        <v>No data</v>
      </c>
      <c r="D53" s="200" t="str">
        <f>IF(Data!K102=0,NA(),Data!K102)</f>
        <v>No data</v>
      </c>
      <c r="E53" s="200" t="str">
        <f>IF(Data!L102=0,NA(),Data!L102)</f>
        <v>No data</v>
      </c>
      <c r="F53" s="201">
        <f>SUM(Data!J102:L102)</f>
        <v>0</v>
      </c>
      <c r="G53" s="191"/>
      <c r="H53" s="203">
        <v>18</v>
      </c>
      <c r="I53" s="204" t="s">
        <v>82</v>
      </c>
      <c r="J53" s="205" t="str">
        <f>IF(Data!J77=0,NA(),Data!J77)</f>
        <v>No data</v>
      </c>
      <c r="K53" s="205" t="str">
        <f>IF(Data!K77=0,NA(),Data!K77)</f>
        <v>No data</v>
      </c>
      <c r="L53" s="205" t="str">
        <f>IF(Data!L77=0,NA(),Data!L77)</f>
        <v>No data</v>
      </c>
      <c r="M53" s="206">
        <f>SUM(Data!J77:L77)</f>
        <v>0</v>
      </c>
    </row>
    <row r="54" spans="1:13" ht="14.45" x14ac:dyDescent="0.35">
      <c r="A54" s="209">
        <v>19</v>
      </c>
      <c r="B54" s="204" t="s">
        <v>68</v>
      </c>
      <c r="C54" s="205" t="str">
        <f>IF(Data!J103=0,NA(),Data!J103)</f>
        <v>No data</v>
      </c>
      <c r="D54" s="205" t="str">
        <f>IF(Data!K103=0,NA(),Data!K103)</f>
        <v>No data</v>
      </c>
      <c r="E54" s="205" t="str">
        <f>IF(Data!L103=0,NA(),Data!L103)</f>
        <v>No data</v>
      </c>
      <c r="F54" s="206">
        <f>SUM(Data!J103:L103)</f>
        <v>0</v>
      </c>
      <c r="G54" s="191"/>
    </row>
    <row r="55" spans="1:13" s="56" customFormat="1" ht="14.45" x14ac:dyDescent="0.35">
      <c r="B55" s="105"/>
      <c r="C55" s="75"/>
      <c r="D55" s="75"/>
      <c r="E55" s="106"/>
      <c r="F55" s="75"/>
    </row>
    <row r="56" spans="1:13" ht="14.45" x14ac:dyDescent="0.35">
      <c r="B56" s="225" t="s">
        <v>102</v>
      </c>
      <c r="H56" s="190" t="s">
        <v>100</v>
      </c>
      <c r="I56" s="244"/>
      <c r="J56" s="60"/>
      <c r="K56" s="60"/>
      <c r="L56" s="60"/>
    </row>
    <row r="57" spans="1:13" x14ac:dyDescent="0.25">
      <c r="A57" s="207"/>
      <c r="B57" s="196"/>
      <c r="C57" s="196" t="s">
        <v>122</v>
      </c>
      <c r="D57" s="196" t="s">
        <v>123</v>
      </c>
      <c r="E57" s="196" t="s">
        <v>41</v>
      </c>
      <c r="F57" s="197" t="s">
        <v>38</v>
      </c>
      <c r="G57" s="226"/>
      <c r="H57" s="207"/>
      <c r="I57" s="195"/>
      <c r="J57" s="196" t="s">
        <v>122</v>
      </c>
      <c r="K57" s="196" t="s">
        <v>123</v>
      </c>
      <c r="L57" s="196" t="s">
        <v>41</v>
      </c>
      <c r="M57" s="197" t="s">
        <v>38</v>
      </c>
    </row>
    <row r="58" spans="1:13" ht="14.45" x14ac:dyDescent="0.35">
      <c r="A58" s="208">
        <v>1</v>
      </c>
      <c r="B58" s="199" t="s">
        <v>83</v>
      </c>
      <c r="C58" s="210" t="str">
        <f>IF(Data!P85=0,NA(),Data!P85)</f>
        <v>No data</v>
      </c>
      <c r="D58" s="210" t="str">
        <f>IF(Data!Q85=0,NA(),Data!Q85)</f>
        <v>No data</v>
      </c>
      <c r="E58" s="210" t="str">
        <f>IF(Data!R85=0,NA(),Data!R85)</f>
        <v>No data</v>
      </c>
      <c r="F58" s="211">
        <f>SUM(Data!J85:L85)</f>
        <v>0</v>
      </c>
      <c r="G58" s="227"/>
      <c r="H58" s="208">
        <v>1</v>
      </c>
      <c r="I58" s="199" t="s">
        <v>59</v>
      </c>
      <c r="J58" s="210" t="str">
        <f>IF(Data!P60=0,NA(),Data!P60)</f>
        <v>No data</v>
      </c>
      <c r="K58" s="210" t="str">
        <f>IF(Data!Q60=0,NA(),Data!Q60)</f>
        <v>No data</v>
      </c>
      <c r="L58" s="210" t="str">
        <f>IF(Data!R60=0,NA(),Data!R60)</f>
        <v>No data</v>
      </c>
      <c r="M58" s="211">
        <f>SUM(Data!P60:R60)</f>
        <v>0</v>
      </c>
    </row>
    <row r="59" spans="1:13" x14ac:dyDescent="0.25">
      <c r="A59" s="208">
        <v>2</v>
      </c>
      <c r="B59" s="199" t="s">
        <v>73</v>
      </c>
      <c r="C59" s="210" t="str">
        <f>IF(Data!P86=0,NA(),Data!P86)</f>
        <v>No data</v>
      </c>
      <c r="D59" s="210" t="str">
        <f>IF(Data!Q86=0,NA(),Data!Q86)</f>
        <v>No data</v>
      </c>
      <c r="E59" s="210" t="str">
        <f>IF(Data!R86=0,NA(),Data!R86)</f>
        <v>No data</v>
      </c>
      <c r="F59" s="211">
        <f>SUM(Data!J86:L86)</f>
        <v>0</v>
      </c>
      <c r="G59" s="227"/>
      <c r="H59" s="208">
        <v>2</v>
      </c>
      <c r="I59" s="199" t="s">
        <v>65</v>
      </c>
      <c r="J59" s="210" t="str">
        <f>IF(Data!P61=0,NA(),Data!P61)</f>
        <v>No data</v>
      </c>
      <c r="K59" s="210" t="str">
        <f>IF(Data!Q61=0,NA(),Data!Q61)</f>
        <v>No data</v>
      </c>
      <c r="L59" s="210" t="str">
        <f>IF(Data!R61=0,NA(),Data!R61)</f>
        <v>No data</v>
      </c>
      <c r="M59" s="211">
        <f>SUM(Data!P61:R61)</f>
        <v>0</v>
      </c>
    </row>
    <row r="60" spans="1:13" ht="14.45" x14ac:dyDescent="0.35">
      <c r="A60" s="208">
        <v>3</v>
      </c>
      <c r="B60" s="199" t="s">
        <v>84</v>
      </c>
      <c r="C60" s="210" t="str">
        <f>IF(Data!P87=0,NA(),Data!P87)</f>
        <v>No data</v>
      </c>
      <c r="D60" s="210" t="str">
        <f>IF(Data!Q87=0,NA(),Data!Q87)</f>
        <v>No data</v>
      </c>
      <c r="E60" s="210" t="str">
        <f>IF(Data!R87=0,NA(),Data!R87)</f>
        <v>No data</v>
      </c>
      <c r="F60" s="211">
        <f>SUM(Data!J87:L87)</f>
        <v>0</v>
      </c>
      <c r="G60" s="227"/>
      <c r="H60" s="208">
        <v>3</v>
      </c>
      <c r="I60" s="199" t="s">
        <v>63</v>
      </c>
      <c r="J60" s="210" t="str">
        <f>IF(Data!P62=0,NA(),Data!P62)</f>
        <v>No data</v>
      </c>
      <c r="K60" s="210" t="str">
        <f>IF(Data!Q62=0,NA(),Data!Q62)</f>
        <v>No data</v>
      </c>
      <c r="L60" s="210" t="str">
        <f>IF(Data!R62=0,NA(),Data!R62)</f>
        <v>No data</v>
      </c>
      <c r="M60" s="211">
        <f>SUM(Data!P62:R62)</f>
        <v>0</v>
      </c>
    </row>
    <row r="61" spans="1:13" ht="14.45" x14ac:dyDescent="0.35">
      <c r="A61" s="208">
        <v>4</v>
      </c>
      <c r="B61" s="199" t="s">
        <v>85</v>
      </c>
      <c r="C61" s="210" t="str">
        <f>IF(Data!P88=0,NA(),Data!P88)</f>
        <v>No data</v>
      </c>
      <c r="D61" s="210" t="str">
        <f>IF(Data!Q88=0,NA(),Data!Q88)</f>
        <v>No data</v>
      </c>
      <c r="E61" s="210" t="str">
        <f>IF(Data!R88=0,NA(),Data!R88)</f>
        <v>No data</v>
      </c>
      <c r="F61" s="211">
        <f>SUM(Data!J88:L88)</f>
        <v>0</v>
      </c>
      <c r="G61" s="227"/>
      <c r="H61" s="208">
        <v>4</v>
      </c>
      <c r="I61" s="199" t="s">
        <v>61</v>
      </c>
      <c r="J61" s="210" t="str">
        <f>IF(Data!P63=0,NA(),Data!P63)</f>
        <v>No data</v>
      </c>
      <c r="K61" s="210" t="str">
        <f>IF(Data!Q63=0,NA(),Data!Q63)</f>
        <v>No data</v>
      </c>
      <c r="L61" s="210" t="str">
        <f>IF(Data!R63=0,NA(),Data!R63)</f>
        <v>No data</v>
      </c>
      <c r="M61" s="211">
        <f>SUM(Data!P63:R63)</f>
        <v>0</v>
      </c>
    </row>
    <row r="62" spans="1:13" ht="14.45" x14ac:dyDescent="0.35">
      <c r="A62" s="208">
        <v>5</v>
      </c>
      <c r="B62" s="199" t="s">
        <v>86</v>
      </c>
      <c r="C62" s="210" t="str">
        <f>IF(Data!P89=0,NA(),Data!P89)</f>
        <v>No data</v>
      </c>
      <c r="D62" s="210" t="str">
        <f>IF(Data!Q89=0,NA(),Data!Q89)</f>
        <v>No data</v>
      </c>
      <c r="E62" s="210" t="str">
        <f>IF(Data!R89=0,NA(),Data!R89)</f>
        <v>No data</v>
      </c>
      <c r="F62" s="211">
        <f>SUM(Data!J89:L89)</f>
        <v>0</v>
      </c>
      <c r="G62" s="227"/>
      <c r="H62" s="208">
        <v>5</v>
      </c>
      <c r="I62" s="199" t="s">
        <v>76</v>
      </c>
      <c r="J62" s="210" t="str">
        <f>IF(Data!P64=0,NA(),Data!P64)</f>
        <v>No data</v>
      </c>
      <c r="K62" s="210" t="str">
        <f>IF(Data!Q64=0,NA(),Data!Q64)</f>
        <v>No data</v>
      </c>
      <c r="L62" s="210" t="str">
        <f>IF(Data!R64=0,NA(),Data!R64)</f>
        <v>No data</v>
      </c>
      <c r="M62" s="211">
        <f>SUM(Data!P64:R64)</f>
        <v>0</v>
      </c>
    </row>
    <row r="63" spans="1:13" ht="14.45" x14ac:dyDescent="0.35">
      <c r="A63" s="208">
        <v>6</v>
      </c>
      <c r="B63" s="199" t="s">
        <v>87</v>
      </c>
      <c r="C63" s="210" t="str">
        <f>IF(Data!P90=0,NA(),Data!P90)</f>
        <v>No data</v>
      </c>
      <c r="D63" s="210" t="str">
        <f>IF(Data!Q90=0,NA(),Data!Q90)</f>
        <v>No data</v>
      </c>
      <c r="E63" s="210" t="str">
        <f>IF(Data!R90=0,NA(),Data!R90)</f>
        <v>No data</v>
      </c>
      <c r="F63" s="211">
        <f>SUM(Data!J90:L90)</f>
        <v>0</v>
      </c>
      <c r="G63" s="227"/>
      <c r="H63" s="208">
        <v>6</v>
      </c>
      <c r="I63" s="199" t="s">
        <v>64</v>
      </c>
      <c r="J63" s="210" t="str">
        <f>IF(Data!P65=0,NA(),Data!P65)</f>
        <v>No data</v>
      </c>
      <c r="K63" s="210" t="str">
        <f>IF(Data!Q65=0,NA(),Data!Q65)</f>
        <v>No data</v>
      </c>
      <c r="L63" s="210" t="str">
        <f>IF(Data!R65=0,NA(),Data!R65)</f>
        <v>No data</v>
      </c>
      <c r="M63" s="211">
        <f>SUM(Data!P65:R65)</f>
        <v>0</v>
      </c>
    </row>
    <row r="64" spans="1:13" ht="14.45" x14ac:dyDescent="0.35">
      <c r="A64" s="208">
        <v>7</v>
      </c>
      <c r="B64" s="199" t="s">
        <v>88</v>
      </c>
      <c r="C64" s="210" t="str">
        <f>IF(Data!P91=0,NA(),Data!P91)</f>
        <v>No data</v>
      </c>
      <c r="D64" s="210" t="str">
        <f>IF(Data!Q91=0,NA(),Data!Q91)</f>
        <v>No data</v>
      </c>
      <c r="E64" s="210" t="str">
        <f>IF(Data!R91=0,NA(),Data!R91)</f>
        <v>No data</v>
      </c>
      <c r="F64" s="211">
        <f>SUM(Data!J91:L91)</f>
        <v>0</v>
      </c>
      <c r="G64" s="227"/>
      <c r="H64" s="208">
        <v>7</v>
      </c>
      <c r="I64" s="199" t="s">
        <v>71</v>
      </c>
      <c r="J64" s="210" t="str">
        <f>IF(Data!P66=0,NA(),Data!P66)</f>
        <v>No data</v>
      </c>
      <c r="K64" s="210" t="str">
        <f>IF(Data!Q66=0,NA(),Data!Q66)</f>
        <v>No data</v>
      </c>
      <c r="L64" s="210" t="str">
        <f>IF(Data!R66=0,NA(),Data!R66)</f>
        <v>No data</v>
      </c>
      <c r="M64" s="211">
        <f>SUM(Data!P66:R66)</f>
        <v>0</v>
      </c>
    </row>
    <row r="65" spans="1:13" ht="14.45" x14ac:dyDescent="0.35">
      <c r="A65" s="208">
        <v>8</v>
      </c>
      <c r="B65" s="199" t="s">
        <v>62</v>
      </c>
      <c r="C65" s="210" t="str">
        <f>IF(Data!P92=0,NA(),Data!P92)</f>
        <v>No data</v>
      </c>
      <c r="D65" s="210" t="str">
        <f>IF(Data!Q92=0,NA(),Data!Q92)</f>
        <v>No data</v>
      </c>
      <c r="E65" s="210" t="str">
        <f>IF(Data!R92=0,NA(),Data!R92)</f>
        <v>No data</v>
      </c>
      <c r="F65" s="211">
        <f>SUM(Data!J92:L92)</f>
        <v>0</v>
      </c>
      <c r="G65" s="227"/>
      <c r="H65" s="208">
        <v>8</v>
      </c>
      <c r="I65" s="199" t="s">
        <v>77</v>
      </c>
      <c r="J65" s="210" t="str">
        <f>IF(Data!P67=0,NA(),Data!P67)</f>
        <v>No data</v>
      </c>
      <c r="K65" s="210" t="str">
        <f>IF(Data!Q67=0,NA(),Data!Q67)</f>
        <v>No data</v>
      </c>
      <c r="L65" s="210" t="str">
        <f>IF(Data!R67=0,NA(),Data!R67)</f>
        <v>No data</v>
      </c>
      <c r="M65" s="211">
        <f>SUM(Data!P67:R67)</f>
        <v>0</v>
      </c>
    </row>
    <row r="66" spans="1:13" ht="14.45" x14ac:dyDescent="0.35">
      <c r="A66" s="208">
        <v>9</v>
      </c>
      <c r="B66" s="199" t="s">
        <v>77</v>
      </c>
      <c r="C66" s="210" t="str">
        <f>IF(Data!P93=0,NA(),Data!P93)</f>
        <v>No data</v>
      </c>
      <c r="D66" s="210" t="str">
        <f>IF(Data!Q93=0,NA(),Data!Q93)</f>
        <v>No data</v>
      </c>
      <c r="E66" s="210" t="str">
        <f>IF(Data!R93=0,NA(),Data!R93)</f>
        <v>No data</v>
      </c>
      <c r="F66" s="211">
        <f>SUM(Data!J93:L93)</f>
        <v>0</v>
      </c>
      <c r="G66" s="227"/>
      <c r="H66" s="208">
        <v>9</v>
      </c>
      <c r="I66" s="199" t="s">
        <v>78</v>
      </c>
      <c r="J66" s="210" t="str">
        <f>IF(Data!P68=0,NA(),Data!P68)</f>
        <v>No data</v>
      </c>
      <c r="K66" s="210" t="str">
        <f>IF(Data!Q68=0,NA(),Data!Q68)</f>
        <v>No data</v>
      </c>
      <c r="L66" s="210" t="str">
        <f>IF(Data!R68=0,NA(),Data!R68)</f>
        <v>No data</v>
      </c>
      <c r="M66" s="211">
        <f>SUM(Data!P68:R68)</f>
        <v>0</v>
      </c>
    </row>
    <row r="67" spans="1:13" ht="14.45" x14ac:dyDescent="0.35">
      <c r="A67" s="208">
        <v>10</v>
      </c>
      <c r="B67" s="199" t="s">
        <v>72</v>
      </c>
      <c r="C67" s="210" t="str">
        <f>IF(Data!P94=0,NA(),Data!P94)</f>
        <v>No data</v>
      </c>
      <c r="D67" s="210" t="str">
        <f>IF(Data!Q94=0,NA(),Data!Q94)</f>
        <v>No data</v>
      </c>
      <c r="E67" s="210" t="str">
        <f>IF(Data!R94=0,NA(),Data!R94)</f>
        <v>No data</v>
      </c>
      <c r="F67" s="211">
        <f>SUM(Data!J94:L94)</f>
        <v>0</v>
      </c>
      <c r="G67" s="227"/>
      <c r="H67" s="208">
        <v>10</v>
      </c>
      <c r="I67" s="199" t="s">
        <v>60</v>
      </c>
      <c r="J67" s="210" t="str">
        <f>IF(Data!P69=0,NA(),Data!P69)</f>
        <v>No data</v>
      </c>
      <c r="K67" s="210" t="str">
        <f>IF(Data!Q69=0,NA(),Data!Q69)</f>
        <v>No data</v>
      </c>
      <c r="L67" s="210" t="str">
        <f>IF(Data!R69=0,NA(),Data!R69)</f>
        <v>No data</v>
      </c>
      <c r="M67" s="211">
        <f>SUM(Data!P69:R69)</f>
        <v>0</v>
      </c>
    </row>
    <row r="68" spans="1:13" ht="14.45" x14ac:dyDescent="0.35">
      <c r="A68" s="208">
        <v>11</v>
      </c>
      <c r="B68" s="199" t="s">
        <v>89</v>
      </c>
      <c r="C68" s="210" t="str">
        <f>IF(Data!P95=0,NA(),Data!P95)</f>
        <v>No data</v>
      </c>
      <c r="D68" s="210" t="str">
        <f>IF(Data!Q95=0,NA(),Data!Q95)</f>
        <v>No data</v>
      </c>
      <c r="E68" s="210" t="str">
        <f>IF(Data!R95=0,NA(),Data!R95)</f>
        <v>No data</v>
      </c>
      <c r="F68" s="211">
        <f>SUM(Data!J95:L95)</f>
        <v>0</v>
      </c>
      <c r="G68" s="227"/>
      <c r="H68" s="208">
        <v>11</v>
      </c>
      <c r="I68" s="199" t="s">
        <v>79</v>
      </c>
      <c r="J68" s="210" t="str">
        <f>IF(Data!P70=0,NA(),Data!P70)</f>
        <v>No data</v>
      </c>
      <c r="K68" s="210" t="str">
        <f>IF(Data!Q70=0,NA(),Data!Q70)</f>
        <v>No data</v>
      </c>
      <c r="L68" s="210" t="str">
        <f>IF(Data!R70=0,NA(),Data!R70)</f>
        <v>No data</v>
      </c>
      <c r="M68" s="211">
        <f>SUM(Data!P70:R70)</f>
        <v>0</v>
      </c>
    </row>
    <row r="69" spans="1:13" ht="14.45" x14ac:dyDescent="0.35">
      <c r="A69" s="208">
        <v>12</v>
      </c>
      <c r="B69" s="199" t="s">
        <v>79</v>
      </c>
      <c r="C69" s="210" t="str">
        <f>IF(Data!P96=0,NA(),Data!P96)</f>
        <v>No data</v>
      </c>
      <c r="D69" s="210" t="str">
        <f>IF(Data!Q96=0,NA(),Data!Q96)</f>
        <v>No data</v>
      </c>
      <c r="E69" s="210" t="str">
        <f>IF(Data!R96=0,NA(),Data!R96)</f>
        <v>No data</v>
      </c>
      <c r="F69" s="211">
        <f>SUM(Data!J96:L96)</f>
        <v>0</v>
      </c>
      <c r="G69" s="227"/>
      <c r="H69" s="208">
        <v>12</v>
      </c>
      <c r="I69" s="199" t="s">
        <v>74</v>
      </c>
      <c r="J69" s="210" t="str">
        <f>IF(Data!P71=0,NA(),Data!P71)</f>
        <v>No data</v>
      </c>
      <c r="K69" s="210" t="str">
        <f>IF(Data!Q71=0,NA(),Data!Q71)</f>
        <v>No data</v>
      </c>
      <c r="L69" s="210" t="str">
        <f>IF(Data!R71=0,NA(),Data!R71)</f>
        <v>No data</v>
      </c>
      <c r="M69" s="211">
        <f>SUM(Data!P71:R71)</f>
        <v>0</v>
      </c>
    </row>
    <row r="70" spans="1:13" ht="14.45" x14ac:dyDescent="0.35">
      <c r="A70" s="208">
        <v>13</v>
      </c>
      <c r="B70" s="199" t="s">
        <v>74</v>
      </c>
      <c r="C70" s="210" t="str">
        <f>IF(Data!P97=0,NA(),Data!P97)</f>
        <v>No data</v>
      </c>
      <c r="D70" s="210" t="str">
        <f>IF(Data!Q97=0,NA(),Data!Q97)</f>
        <v>No data</v>
      </c>
      <c r="E70" s="210" t="str">
        <f>IF(Data!R97=0,NA(),Data!R97)</f>
        <v>No data</v>
      </c>
      <c r="F70" s="211">
        <f>SUM(Data!J97:L97)</f>
        <v>0</v>
      </c>
      <c r="G70" s="227"/>
      <c r="H70" s="208">
        <v>13</v>
      </c>
      <c r="I70" s="199" t="s">
        <v>70</v>
      </c>
      <c r="J70" s="210" t="str">
        <f>IF(Data!P72=0,NA(),Data!P72)</f>
        <v>No data</v>
      </c>
      <c r="K70" s="210" t="str">
        <f>IF(Data!Q72=0,NA(),Data!Q72)</f>
        <v>No data</v>
      </c>
      <c r="L70" s="210" t="str">
        <f>IF(Data!R72=0,NA(),Data!R72)</f>
        <v>No data</v>
      </c>
      <c r="M70" s="211">
        <f>SUM(Data!P72:R72)</f>
        <v>0</v>
      </c>
    </row>
    <row r="71" spans="1:13" ht="14.45" x14ac:dyDescent="0.35">
      <c r="A71" s="208">
        <v>14</v>
      </c>
      <c r="B71" s="199" t="s">
        <v>70</v>
      </c>
      <c r="C71" s="210" t="str">
        <f>IF(Data!P98=0,NA(),Data!P98)</f>
        <v>No data</v>
      </c>
      <c r="D71" s="210" t="str">
        <f>IF(Data!Q98=0,NA(),Data!Q98)</f>
        <v>No data</v>
      </c>
      <c r="E71" s="210" t="str">
        <f>IF(Data!R98=0,NA(),Data!R98)</f>
        <v>No data</v>
      </c>
      <c r="F71" s="211">
        <f>SUM(Data!J98:L98)</f>
        <v>0</v>
      </c>
      <c r="G71" s="227"/>
      <c r="H71" s="208">
        <v>14</v>
      </c>
      <c r="I71" s="199" t="s">
        <v>80</v>
      </c>
      <c r="J71" s="210" t="str">
        <f>IF(Data!P73=0,NA(),Data!P73)</f>
        <v>No data</v>
      </c>
      <c r="K71" s="210" t="str">
        <f>IF(Data!Q73=0,NA(),Data!Q73)</f>
        <v>No data</v>
      </c>
      <c r="L71" s="210" t="str">
        <f>IF(Data!R73=0,NA(),Data!R73)</f>
        <v>No data</v>
      </c>
      <c r="M71" s="211">
        <f>SUM(Data!P73:R73)</f>
        <v>0</v>
      </c>
    </row>
    <row r="72" spans="1:13" ht="14.45" x14ac:dyDescent="0.35">
      <c r="A72" s="208">
        <v>15</v>
      </c>
      <c r="B72" s="199" t="s">
        <v>90</v>
      </c>
      <c r="C72" s="210" t="str">
        <f>IF(Data!P99=0,NA(),Data!P99)</f>
        <v>No data</v>
      </c>
      <c r="D72" s="210" t="str">
        <f>IF(Data!Q99=0,NA(),Data!Q99)</f>
        <v>No data</v>
      </c>
      <c r="E72" s="210" t="str">
        <f>IF(Data!R99=0,NA(),Data!R99)</f>
        <v>No data</v>
      </c>
      <c r="F72" s="211">
        <f>SUM(Data!J99:L99)</f>
        <v>0</v>
      </c>
      <c r="G72" s="227"/>
      <c r="H72" s="208">
        <v>15</v>
      </c>
      <c r="I72" s="199" t="s">
        <v>66</v>
      </c>
      <c r="J72" s="210" t="str">
        <f>IF(Data!P74=0,NA(),Data!P74)</f>
        <v>No data</v>
      </c>
      <c r="K72" s="210" t="str">
        <f>IF(Data!Q74=0,NA(),Data!Q74)</f>
        <v>No data</v>
      </c>
      <c r="L72" s="210" t="str">
        <f>IF(Data!R74=0,NA(),Data!R74)</f>
        <v>No data</v>
      </c>
      <c r="M72" s="211">
        <f>SUM(Data!P74:R74)</f>
        <v>0</v>
      </c>
    </row>
    <row r="73" spans="1:13" ht="14.45" x14ac:dyDescent="0.35">
      <c r="A73" s="208">
        <v>16</v>
      </c>
      <c r="B73" s="199" t="s">
        <v>66</v>
      </c>
      <c r="C73" s="210" t="str">
        <f>IF(Data!P100=0,NA(),Data!P100)</f>
        <v>No data</v>
      </c>
      <c r="D73" s="210" t="str">
        <f>IF(Data!Q100=0,NA(),Data!Q100)</f>
        <v>No data</v>
      </c>
      <c r="E73" s="210" t="str">
        <f>IF(Data!R100=0,NA(),Data!R100)</f>
        <v>No data</v>
      </c>
      <c r="F73" s="211">
        <f>SUM(Data!J100:L100)</f>
        <v>0</v>
      </c>
      <c r="G73" s="227"/>
      <c r="H73" s="208">
        <v>16</v>
      </c>
      <c r="I73" s="199" t="s">
        <v>67</v>
      </c>
      <c r="J73" s="210" t="str">
        <f>IF(Data!P75=0,NA(),Data!P75)</f>
        <v>No data</v>
      </c>
      <c r="K73" s="210" t="str">
        <f>IF(Data!Q75=0,NA(),Data!Q75)</f>
        <v>No data</v>
      </c>
      <c r="L73" s="210" t="str">
        <f>IF(Data!R75=0,NA(),Data!R75)</f>
        <v>No data</v>
      </c>
      <c r="M73" s="211">
        <f>SUM(Data!P75:R75)</f>
        <v>0</v>
      </c>
    </row>
    <row r="74" spans="1:13" ht="14.45" x14ac:dyDescent="0.35">
      <c r="A74" s="208">
        <v>17</v>
      </c>
      <c r="B74" s="199" t="s">
        <v>67</v>
      </c>
      <c r="C74" s="210" t="str">
        <f>IF(Data!P101=0,NA(),Data!P101)</f>
        <v>No data</v>
      </c>
      <c r="D74" s="210" t="str">
        <f>IF(Data!Q101=0,NA(),Data!Q101)</f>
        <v>No data</v>
      </c>
      <c r="E74" s="210" t="str">
        <f>IF(Data!R101=0,NA(),Data!R101)</f>
        <v>No data</v>
      </c>
      <c r="F74" s="211">
        <f>SUM(Data!J101:L101)</f>
        <v>0</v>
      </c>
      <c r="G74" s="227"/>
      <c r="H74" s="208">
        <v>17</v>
      </c>
      <c r="I74" s="199" t="s">
        <v>81</v>
      </c>
      <c r="J74" s="210" t="str">
        <f>IF(Data!P76=0,NA(),Data!P76)</f>
        <v>No data</v>
      </c>
      <c r="K74" s="210" t="str">
        <f>IF(Data!Q76=0,NA(),Data!Q76)</f>
        <v>No data</v>
      </c>
      <c r="L74" s="210" t="str">
        <f>IF(Data!R76=0,NA(),Data!R76)</f>
        <v>No data</v>
      </c>
      <c r="M74" s="211">
        <f>SUM(Data!P76:R76)</f>
        <v>0</v>
      </c>
    </row>
    <row r="75" spans="1:13" ht="14.45" x14ac:dyDescent="0.35">
      <c r="A75" s="208">
        <v>18</v>
      </c>
      <c r="B75" s="199" t="s">
        <v>81</v>
      </c>
      <c r="C75" s="210" t="str">
        <f>IF(Data!P102=0,NA(),Data!P102)</f>
        <v>No data</v>
      </c>
      <c r="D75" s="210" t="str">
        <f>IF(Data!Q102=0,NA(),Data!Q102)</f>
        <v>No data</v>
      </c>
      <c r="E75" s="210" t="str">
        <f>IF(Data!R102=0,NA(),Data!R102)</f>
        <v>No data</v>
      </c>
      <c r="F75" s="211">
        <f>SUM(Data!J102:L102)</f>
        <v>0</v>
      </c>
      <c r="G75" s="227"/>
      <c r="H75" s="209">
        <v>18</v>
      </c>
      <c r="I75" s="204" t="s">
        <v>82</v>
      </c>
      <c r="J75" s="212" t="str">
        <f>IF(Data!P77=0,NA(),Data!P77)</f>
        <v>No data</v>
      </c>
      <c r="K75" s="212" t="str">
        <f>IF(Data!Q77=0,NA(),Data!Q77)</f>
        <v>No data</v>
      </c>
      <c r="L75" s="212" t="str">
        <f>IF(Data!R77=0,NA(),Data!R77)</f>
        <v>No data</v>
      </c>
      <c r="M75" s="213">
        <f>SUM(Data!P77:R77)</f>
        <v>0</v>
      </c>
    </row>
    <row r="76" spans="1:13" ht="14.45" x14ac:dyDescent="0.35">
      <c r="A76" s="209">
        <v>19</v>
      </c>
      <c r="B76" s="204" t="s">
        <v>68</v>
      </c>
      <c r="C76" s="212" t="str">
        <f>IF(Data!P103=0,NA(),Data!P103)</f>
        <v>No data</v>
      </c>
      <c r="D76" s="212" t="str">
        <f>IF(Data!Q103=0,NA(),Data!Q103)</f>
        <v>No data</v>
      </c>
      <c r="E76" s="212" t="str">
        <f>IF(Data!R103=0,NA(),Data!R103)</f>
        <v>No data</v>
      </c>
      <c r="F76" s="213">
        <f>SUM(Data!J103:L103)</f>
        <v>0</v>
      </c>
      <c r="G76" s="56"/>
    </row>
    <row r="78" spans="1:13" s="144" customFormat="1" ht="18.600000000000001" x14ac:dyDescent="0.45">
      <c r="B78" s="144" t="s">
        <v>138</v>
      </c>
    </row>
    <row r="79" spans="1:13" s="145" customFormat="1" ht="43.5" customHeight="1" x14ac:dyDescent="0.5">
      <c r="B79" s="146" t="s">
        <v>141</v>
      </c>
    </row>
    <row r="80" spans="1:13" ht="14.45" x14ac:dyDescent="0.35">
      <c r="A80" s="56"/>
      <c r="B80" s="190" t="s">
        <v>103</v>
      </c>
      <c r="C80" s="56"/>
      <c r="D80" s="56"/>
      <c r="E80" s="190" t="s">
        <v>182</v>
      </c>
      <c r="F80" s="190"/>
      <c r="I80" s="46" t="s">
        <v>178</v>
      </c>
      <c r="M80" s="46" t="s">
        <v>178</v>
      </c>
    </row>
    <row r="81" spans="1:15" ht="14.45" x14ac:dyDescent="0.35">
      <c r="A81" s="207"/>
      <c r="B81" s="196"/>
      <c r="C81" s="197" t="str">
        <f>Data!U30</f>
        <v>Local consultant</v>
      </c>
      <c r="D81" s="226"/>
      <c r="E81" s="207"/>
      <c r="F81" s="196"/>
      <c r="G81" s="197" t="str">
        <f>Data!V30</f>
        <v>Visiting consultant</v>
      </c>
      <c r="H81" s="226"/>
      <c r="I81" s="207"/>
      <c r="J81" s="196"/>
      <c r="K81" s="197" t="str">
        <f>Data!U5</f>
        <v>Local consultant</v>
      </c>
      <c r="L81" s="226"/>
      <c r="M81" s="207"/>
      <c r="N81" s="196"/>
      <c r="O81" s="197" t="str">
        <f>Data!V5</f>
        <v>Visiting consultant</v>
      </c>
    </row>
    <row r="82" spans="1:15" ht="14.45" x14ac:dyDescent="0.35">
      <c r="A82" s="208">
        <v>1</v>
      </c>
      <c r="B82" s="199" t="str">
        <f>Data!B137</f>
        <v xml:space="preserve">Bristol, Bristol Royal Hospital for Children </v>
      </c>
      <c r="C82" s="228" t="str">
        <f>Data!U85</f>
        <v>No data</v>
      </c>
      <c r="D82" s="230"/>
      <c r="E82" s="231">
        <v>1</v>
      </c>
      <c r="F82" s="199" t="str">
        <f>Data!B137</f>
        <v xml:space="preserve">Bristol, Bristol Royal Hospital for Children </v>
      </c>
      <c r="G82" s="228" t="str">
        <f>Data!V85</f>
        <v>No data</v>
      </c>
      <c r="H82" s="230"/>
      <c r="I82" s="208">
        <v>1</v>
      </c>
      <c r="J82" s="199" t="str">
        <f>Data!B112</f>
        <v>Bristol, Bristol Heart Institute</v>
      </c>
      <c r="K82" s="228" t="str">
        <f>Data!U60</f>
        <v>No data</v>
      </c>
      <c r="L82" s="230"/>
      <c r="M82" s="208">
        <v>1</v>
      </c>
      <c r="N82" s="199" t="str">
        <f>Data!B112</f>
        <v>Bristol, Bristol Heart Institute</v>
      </c>
      <c r="O82" s="228" t="str">
        <f>Data!V60</f>
        <v>No data</v>
      </c>
    </row>
    <row r="83" spans="1:15" ht="14.45" x14ac:dyDescent="0.35">
      <c r="A83" s="208">
        <v>2</v>
      </c>
      <c r="B83" s="199" t="str">
        <f>Data!B138</f>
        <v>Cardiff, Noah’s Ark Children’s Hospital</v>
      </c>
      <c r="C83" s="228" t="str">
        <f>Data!U86</f>
        <v>No data</v>
      </c>
      <c r="D83" s="230"/>
      <c r="E83" s="231">
        <v>2</v>
      </c>
      <c r="F83" s="199" t="str">
        <f>Data!B138</f>
        <v>Cardiff, Noah’s Ark Children’s Hospital</v>
      </c>
      <c r="G83" s="228" t="str">
        <f>Data!V86</f>
        <v>No data</v>
      </c>
      <c r="H83" s="230"/>
      <c r="I83" s="208">
        <v>2</v>
      </c>
      <c r="J83" s="199" t="str">
        <f>Data!B113</f>
        <v>Cardiff, University Hospital of Wales</v>
      </c>
      <c r="K83" s="228" t="str">
        <f>Data!U61</f>
        <v>No data</v>
      </c>
      <c r="L83" s="230"/>
      <c r="M83" s="208">
        <v>2</v>
      </c>
      <c r="N83" s="199" t="str">
        <f>Data!B113</f>
        <v>Cardiff, University Hospital of Wales</v>
      </c>
      <c r="O83" s="228" t="str">
        <f>Data!V61</f>
        <v>No data</v>
      </c>
    </row>
    <row r="84" spans="1:15" ht="14.45" x14ac:dyDescent="0.35">
      <c r="A84" s="208">
        <v>3</v>
      </c>
      <c r="B84" s="199" t="str">
        <f>Data!B139</f>
        <v xml:space="preserve">Barnstaple, North Devon District Hospital </v>
      </c>
      <c r="C84" s="228" t="str">
        <f>Data!U87</f>
        <v>No data</v>
      </c>
      <c r="D84" s="230"/>
      <c r="E84" s="231">
        <v>3</v>
      </c>
      <c r="F84" s="199" t="str">
        <f>Data!B139</f>
        <v xml:space="preserve">Barnstaple, North Devon District Hospital </v>
      </c>
      <c r="G84" s="228" t="str">
        <f>Data!V87</f>
        <v>No data</v>
      </c>
      <c r="H84" s="230"/>
      <c r="I84" s="208">
        <v>3</v>
      </c>
      <c r="J84" s="199" t="str">
        <f>Data!B114</f>
        <v>Barnstaple, North Devon District Hospital</v>
      </c>
      <c r="K84" s="228" t="str">
        <f>Data!U62</f>
        <v>No data</v>
      </c>
      <c r="L84" s="230"/>
      <c r="M84" s="208">
        <v>3</v>
      </c>
      <c r="N84" s="199" t="str">
        <f>Data!B114</f>
        <v>Barnstaple, North Devon District Hospital</v>
      </c>
      <c r="O84" s="228" t="str">
        <f>Data!V62</f>
        <v>No data</v>
      </c>
    </row>
    <row r="85" spans="1:15" ht="14.45" x14ac:dyDescent="0.35">
      <c r="A85" s="208">
        <v>4</v>
      </c>
      <c r="B85" s="199" t="str">
        <f>Data!B140</f>
        <v xml:space="preserve">Bath, Royal United Hospital </v>
      </c>
      <c r="C85" s="228" t="str">
        <f>Data!U88</f>
        <v>No data</v>
      </c>
      <c r="D85" s="230"/>
      <c r="E85" s="231">
        <v>4</v>
      </c>
      <c r="F85" s="199" t="str">
        <f>Data!B140</f>
        <v xml:space="preserve">Bath, Royal United Hospital </v>
      </c>
      <c r="G85" s="228" t="str">
        <f>Data!V88</f>
        <v>No data</v>
      </c>
      <c r="H85" s="230"/>
      <c r="I85" s="208">
        <v>4</v>
      </c>
      <c r="J85" s="199" t="str">
        <f>Data!B115</f>
        <v>Exeter, Royal Devon and Exeter Hospital</v>
      </c>
      <c r="K85" s="228" t="str">
        <f>Data!U63</f>
        <v>No data</v>
      </c>
      <c r="L85" s="230"/>
      <c r="M85" s="208">
        <v>4</v>
      </c>
      <c r="N85" s="199" t="str">
        <f>Data!B115</f>
        <v>Exeter, Royal Devon and Exeter Hospital</v>
      </c>
      <c r="O85" s="228" t="str">
        <f>Data!V63</f>
        <v>No data</v>
      </c>
    </row>
    <row r="86" spans="1:15" ht="14.45" x14ac:dyDescent="0.35">
      <c r="A86" s="208">
        <v>5</v>
      </c>
      <c r="B86" s="199" t="str">
        <f>Data!B141</f>
        <v xml:space="preserve">Exeter, Royal Devon and Exeter Hospital </v>
      </c>
      <c r="C86" s="228" t="str">
        <f>Data!U89</f>
        <v>No data</v>
      </c>
      <c r="D86" s="230"/>
      <c r="E86" s="231">
        <v>5</v>
      </c>
      <c r="F86" s="199" t="str">
        <f>Data!B141</f>
        <v xml:space="preserve">Exeter, Royal Devon and Exeter Hospital </v>
      </c>
      <c r="G86" s="228" t="str">
        <f>Data!V89</f>
        <v>No data</v>
      </c>
      <c r="H86" s="230"/>
      <c r="I86" s="208">
        <v>5</v>
      </c>
      <c r="J86" s="199" t="str">
        <f>Data!B116</f>
        <v>Gloucester, Gloucestershire Hospitals</v>
      </c>
      <c r="K86" s="228" t="str">
        <f>Data!U64</f>
        <v>No data</v>
      </c>
      <c r="L86" s="230"/>
      <c r="M86" s="208">
        <v>5</v>
      </c>
      <c r="N86" s="199" t="str">
        <f>Data!B116</f>
        <v>Gloucester, Gloucestershire Hospitals</v>
      </c>
      <c r="O86" s="228" t="str">
        <f>Data!V64</f>
        <v>No data</v>
      </c>
    </row>
    <row r="87" spans="1:15" ht="14.45" x14ac:dyDescent="0.35">
      <c r="A87" s="208">
        <v>6</v>
      </c>
      <c r="B87" s="199" t="str">
        <f>Data!B142</f>
        <v xml:space="preserve">Gloucester, Gloucestershire Hospitals </v>
      </c>
      <c r="C87" s="228" t="str">
        <f>Data!U90</f>
        <v>No data</v>
      </c>
      <c r="D87" s="230"/>
      <c r="E87" s="231">
        <v>6</v>
      </c>
      <c r="F87" s="199" t="str">
        <f>Data!B142</f>
        <v xml:space="preserve">Gloucester, Gloucestershire Hospitals </v>
      </c>
      <c r="G87" s="228" t="str">
        <f>Data!V90</f>
        <v>No data</v>
      </c>
      <c r="H87" s="230"/>
      <c r="I87" s="208">
        <v>6</v>
      </c>
      <c r="J87" s="199" t="str">
        <f>Data!B117</f>
        <v>Plymouth, Derriford Hospital</v>
      </c>
      <c r="K87" s="228" t="str">
        <f>Data!U65</f>
        <v>No data</v>
      </c>
      <c r="L87" s="230"/>
      <c r="M87" s="208">
        <v>6</v>
      </c>
      <c r="N87" s="199" t="str">
        <f>Data!B117</f>
        <v>Plymouth, Derriford Hospital</v>
      </c>
      <c r="O87" s="228" t="str">
        <f>Data!V65</f>
        <v>No data</v>
      </c>
    </row>
    <row r="88" spans="1:15" ht="14.45" x14ac:dyDescent="0.35">
      <c r="A88" s="208">
        <v>7</v>
      </c>
      <c r="B88" s="199" t="str">
        <f>Data!B143</f>
        <v xml:space="preserve">Plymouth, Derriford Hospital </v>
      </c>
      <c r="C88" s="228" t="str">
        <f>Data!U91</f>
        <v>No data</v>
      </c>
      <c r="D88" s="230"/>
      <c r="E88" s="231">
        <v>7</v>
      </c>
      <c r="F88" s="199" t="str">
        <f>Data!B143</f>
        <v xml:space="preserve">Plymouth, Derriford Hospital </v>
      </c>
      <c r="G88" s="228" t="str">
        <f>Data!V91</f>
        <v>No data</v>
      </c>
      <c r="H88" s="230"/>
      <c r="I88" s="208">
        <v>7</v>
      </c>
      <c r="J88" s="199" t="str">
        <f>Data!B118</f>
        <v>Swindon, Great Weston Hospital</v>
      </c>
      <c r="K88" s="228" t="str">
        <f>Data!U66</f>
        <v>No data</v>
      </c>
      <c r="L88" s="230"/>
      <c r="M88" s="208">
        <v>7</v>
      </c>
      <c r="N88" s="199" t="str">
        <f>Data!B118</f>
        <v>Swindon, Great Weston Hospital</v>
      </c>
      <c r="O88" s="228" t="str">
        <f>Data!V66</f>
        <v>No data</v>
      </c>
    </row>
    <row r="89" spans="1:15" ht="14.45" x14ac:dyDescent="0.35">
      <c r="A89" s="208">
        <v>8</v>
      </c>
      <c r="B89" s="199" t="str">
        <f>Data!B144</f>
        <v xml:space="preserve">Swindon, Great Weston Hospital </v>
      </c>
      <c r="C89" s="228" t="str">
        <f>Data!U92</f>
        <v>No data</v>
      </c>
      <c r="D89" s="230"/>
      <c r="E89" s="231">
        <v>8</v>
      </c>
      <c r="F89" s="199" t="str">
        <f>Data!B144</f>
        <v xml:space="preserve">Swindon, Great Weston Hospital </v>
      </c>
      <c r="G89" s="228" t="str">
        <f>Data!V92</f>
        <v>No data</v>
      </c>
      <c r="H89" s="230"/>
      <c r="I89" s="208">
        <v>8</v>
      </c>
      <c r="J89" s="199" t="str">
        <f>Data!B119</f>
        <v xml:space="preserve">Taunton, Musgrove Park Hospital </v>
      </c>
      <c r="K89" s="228" t="str">
        <f>Data!U67</f>
        <v>No data</v>
      </c>
      <c r="L89" s="230"/>
      <c r="M89" s="208">
        <v>8</v>
      </c>
      <c r="N89" s="199" t="str">
        <f>Data!B119</f>
        <v xml:space="preserve">Taunton, Musgrove Park Hospital </v>
      </c>
      <c r="O89" s="228" t="str">
        <f>Data!V67</f>
        <v>No data</v>
      </c>
    </row>
    <row r="90" spans="1:15" ht="14.45" x14ac:dyDescent="0.35">
      <c r="A90" s="208">
        <v>9</v>
      </c>
      <c r="B90" s="199" t="str">
        <f>Data!B145</f>
        <v xml:space="preserve">Taunton, Musgrove Park Hospital </v>
      </c>
      <c r="C90" s="228" t="str">
        <f>Data!U93</f>
        <v>No data</v>
      </c>
      <c r="D90" s="230"/>
      <c r="E90" s="231">
        <v>9</v>
      </c>
      <c r="F90" s="199" t="str">
        <f>Data!B145</f>
        <v xml:space="preserve">Taunton, Musgrove Park Hospital </v>
      </c>
      <c r="G90" s="228" t="str">
        <f>Data!V93</f>
        <v>No data</v>
      </c>
      <c r="H90" s="230"/>
      <c r="I90" s="208">
        <v>9</v>
      </c>
      <c r="J90" s="199" t="str">
        <f>Data!B120</f>
        <v xml:space="preserve">Torquay, Torbay District General Hospital </v>
      </c>
      <c r="K90" s="228" t="str">
        <f>Data!U68</f>
        <v>No data</v>
      </c>
      <c r="L90" s="230"/>
      <c r="M90" s="208">
        <v>9</v>
      </c>
      <c r="N90" s="199" t="str">
        <f>Data!B120</f>
        <v xml:space="preserve">Torquay, Torbay District General Hospital </v>
      </c>
      <c r="O90" s="228" t="str">
        <f>Data!V68</f>
        <v>No data</v>
      </c>
    </row>
    <row r="91" spans="1:15" ht="14.45" x14ac:dyDescent="0.35">
      <c r="A91" s="208">
        <v>10</v>
      </c>
      <c r="B91" s="199" t="str">
        <f>Data!B146</f>
        <v xml:space="preserve">Torquay, Torbay General District Hospital </v>
      </c>
      <c r="C91" s="228" t="str">
        <f>Data!U94</f>
        <v>No data</v>
      </c>
      <c r="D91" s="230"/>
      <c r="E91" s="231">
        <v>10</v>
      </c>
      <c r="F91" s="199" t="str">
        <f>Data!B146</f>
        <v xml:space="preserve">Torquay, Torbay General District Hospital </v>
      </c>
      <c r="G91" s="228" t="str">
        <f>Data!V94</f>
        <v>No data</v>
      </c>
      <c r="H91" s="230"/>
      <c r="I91" s="208">
        <v>10</v>
      </c>
      <c r="J91" s="199" t="str">
        <f>Data!B121</f>
        <v>Truro, Royal Cornwall Hospital</v>
      </c>
      <c r="K91" s="228" t="str">
        <f>Data!U69</f>
        <v>No data</v>
      </c>
      <c r="L91" s="230"/>
      <c r="M91" s="208">
        <v>10</v>
      </c>
      <c r="N91" s="199" t="str">
        <f>Data!B121</f>
        <v>Truro, Royal Cornwall Hospital</v>
      </c>
      <c r="O91" s="228" t="str">
        <f>Data!V69</f>
        <v>No data</v>
      </c>
    </row>
    <row r="92" spans="1:15" ht="14.45" x14ac:dyDescent="0.35">
      <c r="A92" s="208">
        <v>11</v>
      </c>
      <c r="B92" s="199" t="str">
        <f>Data!B147</f>
        <v xml:space="preserve">Truro, Royal Cornwall Hospital </v>
      </c>
      <c r="C92" s="228" t="str">
        <f>Data!U95</f>
        <v>No data</v>
      </c>
      <c r="D92" s="230"/>
      <c r="E92" s="231">
        <v>11</v>
      </c>
      <c r="F92" s="199" t="str">
        <f>Data!B147</f>
        <v xml:space="preserve">Truro, Royal Cornwall Hospital </v>
      </c>
      <c r="G92" s="228" t="str">
        <f>Data!V95</f>
        <v>No data</v>
      </c>
      <c r="H92" s="230"/>
      <c r="I92" s="208">
        <v>11</v>
      </c>
      <c r="J92" s="199" t="str">
        <f>Data!B122</f>
        <v>Abergavenny, Nevill Hall Hospital</v>
      </c>
      <c r="K92" s="228" t="str">
        <f>Data!U70</f>
        <v>No data</v>
      </c>
      <c r="L92" s="230"/>
      <c r="M92" s="208">
        <v>11</v>
      </c>
      <c r="N92" s="199" t="str">
        <f>Data!B122</f>
        <v>Abergavenny, Nevill Hall Hospital</v>
      </c>
      <c r="O92" s="228" t="str">
        <f>Data!V70</f>
        <v>No data</v>
      </c>
    </row>
    <row r="93" spans="1:15" ht="14.45" x14ac:dyDescent="0.35">
      <c r="A93" s="208">
        <v>12</v>
      </c>
      <c r="B93" s="199" t="str">
        <f>Data!B148</f>
        <v>Abergavenny, Nevill Hall Hospital</v>
      </c>
      <c r="C93" s="228" t="str">
        <f>Data!U96</f>
        <v>No data</v>
      </c>
      <c r="D93" s="230"/>
      <c r="E93" s="231">
        <v>12</v>
      </c>
      <c r="F93" s="199" t="str">
        <f>Data!B148</f>
        <v>Abergavenny, Nevill Hall Hospital</v>
      </c>
      <c r="G93" s="228" t="str">
        <f>Data!V96</f>
        <v>No data</v>
      </c>
      <c r="H93" s="230"/>
      <c r="I93" s="208">
        <v>12</v>
      </c>
      <c r="J93" s="199" t="str">
        <f>Data!B123</f>
        <v>Bridgend, Princess of Wales Hospital</v>
      </c>
      <c r="K93" s="228" t="str">
        <f>Data!U71</f>
        <v>No data</v>
      </c>
      <c r="L93" s="230"/>
      <c r="M93" s="208">
        <v>12</v>
      </c>
      <c r="N93" s="199" t="str">
        <f>Data!B123</f>
        <v>Bridgend, Princess of Wales Hospital</v>
      </c>
      <c r="O93" s="228" t="str">
        <f>Data!V71</f>
        <v>No data</v>
      </c>
    </row>
    <row r="94" spans="1:15" ht="14.45" x14ac:dyDescent="0.35">
      <c r="A94" s="208">
        <v>13</v>
      </c>
      <c r="B94" s="199" t="str">
        <f>Data!B149</f>
        <v>Bridgend, Princess of Wales Hospital</v>
      </c>
      <c r="C94" s="228" t="str">
        <f>Data!U97</f>
        <v>No data</v>
      </c>
      <c r="D94" s="230"/>
      <c r="E94" s="231">
        <v>13</v>
      </c>
      <c r="F94" s="199" t="str">
        <f>Data!B149</f>
        <v>Bridgend, Princess of Wales Hospital</v>
      </c>
      <c r="G94" s="228" t="str">
        <f>Data!V97</f>
        <v>No data</v>
      </c>
      <c r="H94" s="230"/>
      <c r="I94" s="208">
        <v>13</v>
      </c>
      <c r="J94" s="199" t="str">
        <f>Data!B124</f>
        <v xml:space="preserve">Carmarthen, Glangwilli General Hospital </v>
      </c>
      <c r="K94" s="228" t="str">
        <f>Data!U72</f>
        <v>No data</v>
      </c>
      <c r="L94" s="230"/>
      <c r="M94" s="208">
        <v>13</v>
      </c>
      <c r="N94" s="199" t="str">
        <f>Data!B124</f>
        <v xml:space="preserve">Carmarthen, Glangwilli General Hospital </v>
      </c>
      <c r="O94" s="228" t="str">
        <f>Data!V72</f>
        <v>No data</v>
      </c>
    </row>
    <row r="95" spans="1:15" ht="14.45" x14ac:dyDescent="0.35">
      <c r="A95" s="208">
        <v>14</v>
      </c>
      <c r="B95" s="199" t="str">
        <f>Data!B150</f>
        <v xml:space="preserve">Carmarthen, Glangwilli General Hospital </v>
      </c>
      <c r="C95" s="228" t="str">
        <f>Data!U98</f>
        <v>No data</v>
      </c>
      <c r="D95" s="230"/>
      <c r="E95" s="231">
        <v>14</v>
      </c>
      <c r="F95" s="199" t="str">
        <f>Data!B150</f>
        <v xml:space="preserve">Carmarthen, Glangwilli General Hospital </v>
      </c>
      <c r="G95" s="228" t="str">
        <f>Data!V98</f>
        <v>No data</v>
      </c>
      <c r="H95" s="230"/>
      <c r="I95" s="208">
        <v>14</v>
      </c>
      <c r="J95" s="199" t="str">
        <f>Data!B125</f>
        <v xml:space="preserve">Haverford West, Withybush Hospital </v>
      </c>
      <c r="K95" s="228" t="str">
        <f>Data!U73</f>
        <v>No data</v>
      </c>
      <c r="L95" s="230"/>
      <c r="M95" s="208">
        <v>14</v>
      </c>
      <c r="N95" s="199" t="str">
        <f>Data!B125</f>
        <v xml:space="preserve">Haverford West, Withybush Hospital </v>
      </c>
      <c r="O95" s="228" t="str">
        <f>Data!V73</f>
        <v>No data</v>
      </c>
    </row>
    <row r="96" spans="1:15" ht="14.45" x14ac:dyDescent="0.35">
      <c r="A96" s="208">
        <v>15</v>
      </c>
      <c r="B96" s="199" t="str">
        <f>Data!B151</f>
        <v xml:space="preserve">Haverfordwest, Withybush Hospital </v>
      </c>
      <c r="C96" s="228" t="str">
        <f>Data!U99</f>
        <v>No data</v>
      </c>
      <c r="D96" s="230"/>
      <c r="E96" s="231">
        <v>15</v>
      </c>
      <c r="F96" s="199" t="str">
        <f>Data!B151</f>
        <v xml:space="preserve">Haverfordwest, Withybush Hospital </v>
      </c>
      <c r="G96" s="228" t="str">
        <f>Data!V99</f>
        <v>No data</v>
      </c>
      <c r="H96" s="230"/>
      <c r="I96" s="208">
        <v>15</v>
      </c>
      <c r="J96" s="199" t="str">
        <f>Data!B126</f>
        <v xml:space="preserve">Llantrisant, Royal Glamorgan Hospital </v>
      </c>
      <c r="K96" s="228" t="str">
        <f>Data!U74</f>
        <v>No data</v>
      </c>
      <c r="L96" s="230"/>
      <c r="M96" s="208">
        <v>15</v>
      </c>
      <c r="N96" s="199" t="str">
        <f>Data!B126</f>
        <v xml:space="preserve">Llantrisant, Royal Glamorgan Hospital </v>
      </c>
      <c r="O96" s="228" t="str">
        <f>Data!V74</f>
        <v>No data</v>
      </c>
    </row>
    <row r="97" spans="1:15" ht="14.45" x14ac:dyDescent="0.35">
      <c r="A97" s="208">
        <v>16</v>
      </c>
      <c r="B97" s="199" t="str">
        <f>Data!B152</f>
        <v xml:space="preserve">Llantrisant, Royal Glamorgan Hospital </v>
      </c>
      <c r="C97" s="228" t="str">
        <f>Data!U100</f>
        <v>No data</v>
      </c>
      <c r="D97" s="230"/>
      <c r="E97" s="231">
        <v>16</v>
      </c>
      <c r="F97" s="199" t="str">
        <f>Data!B152</f>
        <v xml:space="preserve">Llantrisant, Royal Glamorgan Hospital </v>
      </c>
      <c r="G97" s="228" t="str">
        <f>Data!V100</f>
        <v>No data</v>
      </c>
      <c r="H97" s="230"/>
      <c r="I97" s="208">
        <v>16</v>
      </c>
      <c r="J97" s="199" t="str">
        <f>Data!B127</f>
        <v>Merthyr Tydfil, Prince Charles Hospital</v>
      </c>
      <c r="K97" s="228" t="str">
        <f>Data!U75</f>
        <v>No data</v>
      </c>
      <c r="L97" s="230"/>
      <c r="M97" s="208">
        <v>16</v>
      </c>
      <c r="N97" s="199" t="str">
        <f>Data!B127</f>
        <v>Merthyr Tydfil, Prince Charles Hospital</v>
      </c>
      <c r="O97" s="228" t="str">
        <f>Data!V75</f>
        <v>No data</v>
      </c>
    </row>
    <row r="98" spans="1:15" ht="14.45" x14ac:dyDescent="0.35">
      <c r="A98" s="208">
        <v>17</v>
      </c>
      <c r="B98" s="199" t="str">
        <f>Data!B153</f>
        <v>Merthyr Tydfil, Prince Charles Hospital</v>
      </c>
      <c r="C98" s="228" t="str">
        <f>Data!U101</f>
        <v>No data</v>
      </c>
      <c r="D98" s="230"/>
      <c r="E98" s="231">
        <v>17</v>
      </c>
      <c r="F98" s="199" t="str">
        <f>Data!B153</f>
        <v>Merthyr Tydfil, Prince Charles Hospital</v>
      </c>
      <c r="G98" s="228" t="str">
        <f>Data!V101</f>
        <v>No data</v>
      </c>
      <c r="H98" s="230"/>
      <c r="I98" s="208">
        <v>17</v>
      </c>
      <c r="J98" s="199" t="str">
        <f>Data!B128</f>
        <v xml:space="preserve">Newport, Royal Gwent Hospital </v>
      </c>
      <c r="K98" s="228" t="str">
        <f>Data!U76</f>
        <v>No data</v>
      </c>
      <c r="L98" s="230"/>
      <c r="M98" s="208">
        <v>17</v>
      </c>
      <c r="N98" s="199" t="str">
        <f>Data!B128</f>
        <v xml:space="preserve">Newport, Royal Gwent Hospital </v>
      </c>
      <c r="O98" s="228" t="str">
        <f>Data!V76</f>
        <v>No data</v>
      </c>
    </row>
    <row r="99" spans="1:15" ht="14.45" x14ac:dyDescent="0.35">
      <c r="A99" s="208">
        <v>18</v>
      </c>
      <c r="B99" s="199" t="str">
        <f>Data!B154</f>
        <v xml:space="preserve">Newport, Royal Gwent Hospital </v>
      </c>
      <c r="C99" s="228" t="str">
        <f>Data!U102</f>
        <v>No data</v>
      </c>
      <c r="D99" s="230"/>
      <c r="E99" s="231">
        <v>18</v>
      </c>
      <c r="F99" s="199" t="str">
        <f>Data!B154</f>
        <v xml:space="preserve">Newport, Royal Gwent Hospital </v>
      </c>
      <c r="G99" s="228" t="str">
        <f>Data!V102</f>
        <v>No data</v>
      </c>
      <c r="H99" s="230"/>
      <c r="I99" s="209">
        <v>18</v>
      </c>
      <c r="J99" s="204" t="str">
        <f>Data!B129</f>
        <v xml:space="preserve">Swansea, Singleton Hospital </v>
      </c>
      <c r="K99" s="229" t="str">
        <f>Data!U77</f>
        <v>No data</v>
      </c>
      <c r="L99" s="230"/>
      <c r="M99" s="209">
        <v>18</v>
      </c>
      <c r="N99" s="204" t="str">
        <f>Data!B129</f>
        <v xml:space="preserve">Swansea, Singleton Hospital </v>
      </c>
      <c r="O99" s="229" t="str">
        <f>Data!V77</f>
        <v>No data</v>
      </c>
    </row>
    <row r="100" spans="1:15" ht="14.45" x14ac:dyDescent="0.35">
      <c r="A100" s="209">
        <v>19</v>
      </c>
      <c r="B100" s="204" t="str">
        <f>Data!B155</f>
        <v>Swansea, Singleton Hospital</v>
      </c>
      <c r="C100" s="229" t="str">
        <f>Data!U103</f>
        <v>No data</v>
      </c>
      <c r="D100" s="230"/>
      <c r="E100" s="232">
        <v>19</v>
      </c>
      <c r="F100" s="204" t="str">
        <f>Data!B155</f>
        <v>Swansea, Singleton Hospital</v>
      </c>
      <c r="G100" s="229" t="str">
        <f>Data!V103</f>
        <v>No data</v>
      </c>
    </row>
    <row r="101" spans="1:15" s="56" customFormat="1" ht="14.45" x14ac:dyDescent="0.35">
      <c r="B101" s="105"/>
      <c r="C101" s="147"/>
      <c r="D101" s="147"/>
      <c r="E101" s="105"/>
      <c r="F101" s="147"/>
    </row>
    <row r="102" spans="1:15" s="56" customFormat="1" ht="14.45" x14ac:dyDescent="0.35">
      <c r="B102" s="105"/>
      <c r="C102" s="147"/>
      <c r="D102" s="147"/>
      <c r="E102" s="105"/>
      <c r="F102" s="147"/>
    </row>
    <row r="103" spans="1:15" s="56" customFormat="1" ht="14.45" x14ac:dyDescent="0.35">
      <c r="B103" s="105"/>
      <c r="C103" s="147"/>
      <c r="D103" s="147"/>
      <c r="E103" s="105"/>
      <c r="F103" s="147"/>
    </row>
    <row r="104" spans="1:15" ht="18.600000000000001" x14ac:dyDescent="0.35">
      <c r="B104" s="148" t="s">
        <v>142</v>
      </c>
    </row>
    <row r="105" spans="1:15" ht="14.45" x14ac:dyDescent="0.35">
      <c r="B105" s="104" t="s">
        <v>104</v>
      </c>
      <c r="C105" s="595" t="s">
        <v>6</v>
      </c>
      <c r="D105" s="595"/>
      <c r="E105" s="595" t="s">
        <v>7</v>
      </c>
      <c r="F105" s="595"/>
      <c r="G105" s="595" t="s">
        <v>8</v>
      </c>
      <c r="H105" s="595"/>
      <c r="I105" s="595" t="s">
        <v>9</v>
      </c>
      <c r="J105" s="595"/>
    </row>
    <row r="106" spans="1:15" ht="15" customHeight="1" x14ac:dyDescent="0.35">
      <c r="B106" s="107" t="s">
        <v>69</v>
      </c>
      <c r="C106" s="233" t="str">
        <f>Data!U30</f>
        <v>Local consultant</v>
      </c>
      <c r="D106" s="233" t="str">
        <f>Data!V30</f>
        <v>Visiting consultant</v>
      </c>
      <c r="E106" s="236" t="str">
        <f>Data!U83</f>
        <v>Local consultant</v>
      </c>
      <c r="F106" s="236" t="str">
        <f>Data!V83</f>
        <v>Visiting consultant</v>
      </c>
      <c r="G106" s="237" t="s">
        <v>2</v>
      </c>
      <c r="H106" s="233" t="s">
        <v>105</v>
      </c>
      <c r="I106" s="233" t="s">
        <v>2</v>
      </c>
      <c r="J106" s="236" t="s">
        <v>105</v>
      </c>
      <c r="K106" s="61"/>
    </row>
    <row r="107" spans="1:15" ht="14.45" x14ac:dyDescent="0.35">
      <c r="B107" s="104"/>
      <c r="C107" s="234">
        <f>Data!U7</f>
        <v>0.14000000000000001</v>
      </c>
      <c r="D107" s="234">
        <f>Data!V7</f>
        <v>0</v>
      </c>
      <c r="E107" s="234" t="str">
        <f>Data!U60</f>
        <v>No data</v>
      </c>
      <c r="F107" s="234" t="str">
        <f>Data!V60</f>
        <v>No data</v>
      </c>
      <c r="G107" s="238" t="str">
        <f>Data!U124</f>
        <v>No data</v>
      </c>
      <c r="H107" s="234" t="str">
        <f>Data!V115</f>
        <v>No data</v>
      </c>
      <c r="I107" s="238" t="str">
        <f>Data!U165</f>
        <v>No data</v>
      </c>
      <c r="J107" s="234" t="str">
        <f>Data!V165</f>
        <v>No data</v>
      </c>
      <c r="K107" s="61"/>
    </row>
    <row r="108" spans="1:15" ht="14.45" x14ac:dyDescent="0.35">
      <c r="B108" s="104"/>
      <c r="C108" s="234">
        <f>Data!U8</f>
        <v>0.255</v>
      </c>
      <c r="D108" s="234">
        <f>Data!V8</f>
        <v>0</v>
      </c>
      <c r="E108" s="234" t="str">
        <f>Data!U61</f>
        <v>No data</v>
      </c>
      <c r="F108" s="234" t="str">
        <f>Data!V61</f>
        <v>No data</v>
      </c>
      <c r="G108" s="238" t="str">
        <f>Data!U113</f>
        <v>No data</v>
      </c>
      <c r="H108" s="234" t="str">
        <f>Data!V116</f>
        <v>No data</v>
      </c>
      <c r="I108" s="238" t="str">
        <f>Data!U166</f>
        <v>No data</v>
      </c>
      <c r="J108" s="234" t="str">
        <f>Data!V166</f>
        <v>No data</v>
      </c>
      <c r="K108" s="61"/>
    </row>
    <row r="109" spans="1:15" ht="14.45" x14ac:dyDescent="0.35">
      <c r="B109" s="104"/>
      <c r="C109" s="234" t="str">
        <f>Data!U9</f>
        <v>No data</v>
      </c>
      <c r="D109" s="234" t="str">
        <f>Data!V9</f>
        <v>No data</v>
      </c>
      <c r="E109" s="234" t="str">
        <f>Data!U62</f>
        <v>No data</v>
      </c>
      <c r="F109" s="234" t="str">
        <f>Data!V62</f>
        <v>No data</v>
      </c>
      <c r="G109" s="238" t="str">
        <f>Data!U112</f>
        <v>No data</v>
      </c>
      <c r="H109" s="234">
        <v>0</v>
      </c>
      <c r="I109" s="238" t="str">
        <f>Data!U167</f>
        <v>No data</v>
      </c>
      <c r="J109" s="234" t="str">
        <f>Data!V167</f>
        <v>No data</v>
      </c>
      <c r="K109" s="61"/>
    </row>
    <row r="110" spans="1:15" ht="14.45" x14ac:dyDescent="0.35">
      <c r="B110" s="104"/>
      <c r="C110" s="234" t="str">
        <f>Data!U10</f>
        <v>No data</v>
      </c>
      <c r="D110" s="234" t="str">
        <f>Data!V10</f>
        <v>No data</v>
      </c>
      <c r="E110" s="234" t="str">
        <f>Data!U63</f>
        <v>No data</v>
      </c>
      <c r="F110" s="234" t="str">
        <f>Data!V63</f>
        <v>No data</v>
      </c>
      <c r="G110" s="238" t="str">
        <f>Data!U130</f>
        <v>No data</v>
      </c>
      <c r="H110" s="234">
        <v>0</v>
      </c>
      <c r="I110" s="238" t="str">
        <f>Data!U168</f>
        <v>No data</v>
      </c>
      <c r="J110" s="234" t="str">
        <f>Data!V168</f>
        <v>No data</v>
      </c>
      <c r="K110" s="61"/>
    </row>
    <row r="111" spans="1:15" ht="14.45" x14ac:dyDescent="0.35">
      <c r="B111" s="104"/>
      <c r="C111" s="234">
        <f>Data!U11</f>
        <v>0.17</v>
      </c>
      <c r="D111" s="234">
        <f>Data!V11</f>
        <v>0.17</v>
      </c>
      <c r="E111" s="234" t="str">
        <f>Data!U64</f>
        <v>No data</v>
      </c>
      <c r="F111" s="234" t="str">
        <f>Data!V64</f>
        <v>No data</v>
      </c>
      <c r="G111" s="238" t="str">
        <f>Data!U116</f>
        <v>No data</v>
      </c>
      <c r="H111" s="234" t="str">
        <f>Data!V113</f>
        <v>No data</v>
      </c>
      <c r="I111" s="238" t="str">
        <f>Data!U169</f>
        <v>No data</v>
      </c>
      <c r="J111" s="234" t="str">
        <f>Data!V169</f>
        <v>No data</v>
      </c>
      <c r="K111" s="61"/>
    </row>
    <row r="112" spans="1:15" ht="14.45" x14ac:dyDescent="0.35">
      <c r="B112" s="104"/>
      <c r="C112" s="234">
        <f>Data!U12</f>
        <v>0.03</v>
      </c>
      <c r="D112" s="234">
        <f>Data!V12</f>
        <v>0</v>
      </c>
      <c r="E112" s="234" t="str">
        <f>Data!U65</f>
        <v>No data</v>
      </c>
      <c r="F112" s="234" t="str">
        <f>Data!V65</f>
        <v>No data</v>
      </c>
      <c r="G112" s="238" t="str">
        <f>Data!U117</f>
        <v>No data</v>
      </c>
      <c r="H112" s="234" t="str">
        <f>Data!V114</f>
        <v>No data</v>
      </c>
      <c r="I112" s="238" t="str">
        <f>Data!U170</f>
        <v>No data</v>
      </c>
      <c r="J112" s="234" t="str">
        <f>Data!V170</f>
        <v>No data</v>
      </c>
      <c r="K112" s="61"/>
    </row>
    <row r="113" spans="2:11" ht="14.45" x14ac:dyDescent="0.35">
      <c r="B113" s="104"/>
      <c r="C113" s="234" t="str">
        <f>Data!U13</f>
        <v>No data</v>
      </c>
      <c r="D113" s="234" t="str">
        <f>Data!V13</f>
        <v>No data</v>
      </c>
      <c r="E113" s="234" t="str">
        <f>Data!U66</f>
        <v>No data</v>
      </c>
      <c r="F113" s="234" t="str">
        <f>Data!V66</f>
        <v>No data</v>
      </c>
      <c r="G113" s="238" t="str">
        <f>Data!U123</f>
        <v>No data</v>
      </c>
      <c r="H113" s="234" t="str">
        <f>Data!V117</f>
        <v>No data</v>
      </c>
      <c r="I113" s="238" t="str">
        <f>Data!U171</f>
        <v>No data</v>
      </c>
      <c r="J113" s="234" t="str">
        <f>Data!V171</f>
        <v>No data</v>
      </c>
      <c r="K113" s="61"/>
    </row>
    <row r="114" spans="2:11" ht="14.45" x14ac:dyDescent="0.35">
      <c r="B114" s="104"/>
      <c r="C114" s="234">
        <f>Data!U14</f>
        <v>0</v>
      </c>
      <c r="D114" s="234">
        <f>Data!V14</f>
        <v>7.0000000000000007E-2</v>
      </c>
      <c r="E114" s="234" t="str">
        <f>Data!U67</f>
        <v>No data</v>
      </c>
      <c r="F114" s="234" t="str">
        <f>Data!V67</f>
        <v>No data</v>
      </c>
      <c r="G114" s="238" t="str">
        <f>Data!U114</f>
        <v>No data</v>
      </c>
      <c r="H114" s="234" t="str">
        <f>Data!V118</f>
        <v>No data</v>
      </c>
      <c r="I114" s="238" t="str">
        <f>Data!U172</f>
        <v>No data</v>
      </c>
      <c r="J114" s="234" t="str">
        <f>Data!V172</f>
        <v>No data</v>
      </c>
      <c r="K114" s="61"/>
    </row>
    <row r="115" spans="2:11" ht="14.45" x14ac:dyDescent="0.35">
      <c r="B115" s="104"/>
      <c r="C115" s="234" t="str">
        <f>Data!U15</f>
        <v>No data</v>
      </c>
      <c r="D115" s="234" t="str">
        <f>Data!V15</f>
        <v>No data</v>
      </c>
      <c r="E115" s="234" t="str">
        <f>Data!U68</f>
        <v>No data</v>
      </c>
      <c r="F115" s="234" t="str">
        <f>Data!V68</f>
        <v>No data</v>
      </c>
      <c r="G115" s="238" t="str">
        <f>Data!U115</f>
        <v>No data</v>
      </c>
      <c r="H115" s="234" t="str">
        <f>Data!V119</f>
        <v>No data</v>
      </c>
      <c r="I115" s="238" t="str">
        <f>Data!U173</f>
        <v>No data</v>
      </c>
      <c r="J115" s="234" t="str">
        <f>Data!V173</f>
        <v>No data</v>
      </c>
      <c r="K115" s="61"/>
    </row>
    <row r="116" spans="2:11" ht="14.45" x14ac:dyDescent="0.35">
      <c r="B116" s="104"/>
      <c r="C116" s="234" t="str">
        <f>Data!U16</f>
        <v>No data</v>
      </c>
      <c r="D116" s="234" t="str">
        <f>Data!V16</f>
        <v>No data</v>
      </c>
      <c r="E116" s="234" t="str">
        <f>Data!U69</f>
        <v>No data</v>
      </c>
      <c r="F116" s="234" t="str">
        <f>Data!V69</f>
        <v>No data</v>
      </c>
      <c r="G116" s="238" t="str">
        <f>Data!U118</f>
        <v>No data</v>
      </c>
      <c r="H116" s="234" t="str">
        <f>Data!V120</f>
        <v>No data</v>
      </c>
      <c r="I116" s="238" t="str">
        <f>Data!U174</f>
        <v>No data</v>
      </c>
      <c r="J116" s="234" t="str">
        <f>Data!V174</f>
        <v>No data</v>
      </c>
      <c r="K116" s="61"/>
    </row>
    <row r="117" spans="2:11" ht="14.45" x14ac:dyDescent="0.35">
      <c r="B117" s="104"/>
      <c r="C117" s="234" t="str">
        <f>Data!U17</f>
        <v>No data</v>
      </c>
      <c r="D117" s="234" t="str">
        <f>Data!V17</f>
        <v>No data</v>
      </c>
      <c r="E117" s="234" t="str">
        <f>Data!U70</f>
        <v>No data</v>
      </c>
      <c r="F117" s="234" t="str">
        <f>Data!V70</f>
        <v>No data</v>
      </c>
      <c r="G117" s="238" t="str">
        <f>Data!U119</f>
        <v>No data</v>
      </c>
      <c r="H117" s="234" t="str">
        <f>Data!V121</f>
        <v>No data</v>
      </c>
      <c r="I117" s="238" t="str">
        <f>Data!U175</f>
        <v>No data</v>
      </c>
      <c r="J117" s="234" t="str">
        <f>Data!V175</f>
        <v>No data</v>
      </c>
      <c r="K117" s="61"/>
    </row>
    <row r="118" spans="2:11" ht="14.45" x14ac:dyDescent="0.35">
      <c r="B118" s="104"/>
      <c r="C118" s="234" t="str">
        <f>Data!U18</f>
        <v>No data</v>
      </c>
      <c r="D118" s="234" t="str">
        <f>Data!V18</f>
        <v>No data</v>
      </c>
      <c r="E118" s="234" t="str">
        <f>Data!U71</f>
        <v>No data</v>
      </c>
      <c r="F118" s="234" t="str">
        <f>Data!V71</f>
        <v>No data</v>
      </c>
      <c r="G118" s="238" t="str">
        <f>Data!U120</f>
        <v>No data</v>
      </c>
      <c r="H118" s="234" t="str">
        <f>Data!V122</f>
        <v>No data</v>
      </c>
      <c r="I118" s="238" t="str">
        <f>Data!U176</f>
        <v>No data</v>
      </c>
      <c r="J118" s="234" t="str">
        <f>Data!V176</f>
        <v>No data</v>
      </c>
      <c r="K118" s="61"/>
    </row>
    <row r="119" spans="2:11" ht="14.45" x14ac:dyDescent="0.35">
      <c r="B119" s="104"/>
      <c r="C119" s="234">
        <f>Data!U19</f>
        <v>0</v>
      </c>
      <c r="D119" s="234">
        <f>Data!V19</f>
        <v>0.08</v>
      </c>
      <c r="E119" s="234" t="str">
        <f>Data!U72</f>
        <v>No data</v>
      </c>
      <c r="F119" s="234" t="str">
        <f>Data!V72</f>
        <v>No data</v>
      </c>
      <c r="G119" s="238" t="str">
        <f>Data!U121</f>
        <v>No data</v>
      </c>
      <c r="H119" s="234" t="str">
        <f>Data!V123</f>
        <v>No data</v>
      </c>
      <c r="I119" s="238" t="str">
        <f>Data!U177</f>
        <v>No data</v>
      </c>
      <c r="J119" s="234" t="str">
        <f>Data!V177</f>
        <v>No data</v>
      </c>
      <c r="K119" s="61"/>
    </row>
    <row r="120" spans="2:11" ht="14.45" x14ac:dyDescent="0.35">
      <c r="B120" s="104"/>
      <c r="C120" s="234" t="str">
        <f>Data!U20</f>
        <v>No data</v>
      </c>
      <c r="D120" s="234" t="str">
        <f>Data!V20</f>
        <v>No data</v>
      </c>
      <c r="E120" s="234" t="str">
        <f>Data!U73</f>
        <v>No data</v>
      </c>
      <c r="F120" s="234" t="str">
        <f>Data!V73</f>
        <v>No data</v>
      </c>
      <c r="G120" s="238" t="str">
        <f>Data!U122</f>
        <v>No data</v>
      </c>
      <c r="H120" s="234" t="str">
        <f>Data!V124</f>
        <v>No data</v>
      </c>
      <c r="I120" s="238" t="str">
        <f>Data!U178</f>
        <v>No data</v>
      </c>
      <c r="J120" s="234" t="str">
        <f>Data!V178</f>
        <v>No data</v>
      </c>
      <c r="K120" s="61"/>
    </row>
    <row r="121" spans="2:11" ht="14.45" x14ac:dyDescent="0.35">
      <c r="B121" s="104"/>
      <c r="C121" s="234">
        <f>Data!U21</f>
        <v>0.05</v>
      </c>
      <c r="D121" s="234">
        <f>Data!V21</f>
        <v>0</v>
      </c>
      <c r="E121" s="234" t="str">
        <f>Data!U74</f>
        <v>No data</v>
      </c>
      <c r="F121" s="234" t="str">
        <f>Data!V74</f>
        <v>No data</v>
      </c>
      <c r="G121" s="238" t="str">
        <f>Data!U125</f>
        <v>No data</v>
      </c>
      <c r="H121" s="234" t="str">
        <f>Data!V125</f>
        <v>No data</v>
      </c>
      <c r="I121" s="238" t="str">
        <f>Data!U179</f>
        <v>No data</v>
      </c>
      <c r="J121" s="234" t="str">
        <f>Data!V179</f>
        <v>No data</v>
      </c>
      <c r="K121" s="61"/>
    </row>
    <row r="122" spans="2:11" ht="14.45" x14ac:dyDescent="0.35">
      <c r="B122" s="104"/>
      <c r="C122" s="234">
        <f>Data!U22</f>
        <v>0</v>
      </c>
      <c r="D122" s="234">
        <f>Data!V22</f>
        <v>0</v>
      </c>
      <c r="E122" s="234" t="str">
        <f>Data!U75</f>
        <v>No data</v>
      </c>
      <c r="F122" s="234" t="str">
        <f>Data!V75</f>
        <v>No data</v>
      </c>
      <c r="G122" s="238" t="str">
        <f>Data!U126</f>
        <v>No data</v>
      </c>
      <c r="H122" s="234" t="str">
        <f>Data!V126</f>
        <v>No data</v>
      </c>
      <c r="I122" s="238" t="e">
        <f>Data!#REF!</f>
        <v>#REF!</v>
      </c>
      <c r="J122" s="234" t="e">
        <f>Data!#REF!</f>
        <v>#REF!</v>
      </c>
      <c r="K122" s="61"/>
    </row>
    <row r="123" spans="2:11" ht="14.45" x14ac:dyDescent="0.35">
      <c r="B123" s="104"/>
      <c r="C123" s="234">
        <f>Data!U23</f>
        <v>0</v>
      </c>
      <c r="D123" s="234">
        <f>Data!V23</f>
        <v>0</v>
      </c>
      <c r="E123" s="234" t="str">
        <f>Data!U76</f>
        <v>No data</v>
      </c>
      <c r="F123" s="234" t="str">
        <f>Data!V76</f>
        <v>No data</v>
      </c>
      <c r="G123" s="238" t="str">
        <f>Data!U127</f>
        <v>No data</v>
      </c>
      <c r="H123" s="234" t="str">
        <f>Data!V127</f>
        <v>No data</v>
      </c>
      <c r="I123" s="238" t="str">
        <f>Data!U181</f>
        <v>No data</v>
      </c>
      <c r="J123" s="234" t="str">
        <f>Data!V181</f>
        <v>No data</v>
      </c>
      <c r="K123" s="61"/>
    </row>
    <row r="124" spans="2:11" ht="14.45" x14ac:dyDescent="0.35">
      <c r="B124" s="104"/>
      <c r="C124" s="234" t="str">
        <f>Data!U24</f>
        <v>No data</v>
      </c>
      <c r="D124" s="234" t="str">
        <f>Data!V24</f>
        <v>No data</v>
      </c>
      <c r="E124" s="234" t="str">
        <f>Data!U77</f>
        <v>No data</v>
      </c>
      <c r="F124" s="234" t="str">
        <f>Data!V77</f>
        <v>No data</v>
      </c>
      <c r="G124" s="238" t="str">
        <f>Data!U128</f>
        <v>No data</v>
      </c>
      <c r="H124" s="234" t="str">
        <f>Data!V128</f>
        <v>No data</v>
      </c>
      <c r="I124" s="238" t="str">
        <f>Data!U182</f>
        <v>No data</v>
      </c>
      <c r="J124" s="234" t="str">
        <f>Data!V182</f>
        <v>No data</v>
      </c>
      <c r="K124" s="61"/>
    </row>
    <row r="125" spans="2:11" ht="14.45" x14ac:dyDescent="0.35">
      <c r="B125" s="103"/>
      <c r="C125" s="235">
        <f>Data!U25</f>
        <v>0.14000000000000001</v>
      </c>
      <c r="D125" s="235">
        <f>Data!V25</f>
        <v>0</v>
      </c>
      <c r="E125" s="235" t="str">
        <f>Data!U78</f>
        <v>No data</v>
      </c>
      <c r="F125" s="235" t="str">
        <f>Data!V78</f>
        <v>No data</v>
      </c>
      <c r="G125" s="239" t="str">
        <f>Data!U129</f>
        <v>No data</v>
      </c>
      <c r="H125" s="235" t="str">
        <f>Data!V129</f>
        <v>No data</v>
      </c>
      <c r="I125" s="239" t="str">
        <f>Data!U183</f>
        <v>No data</v>
      </c>
      <c r="J125" s="235" t="str">
        <f>Data!V183</f>
        <v>No data</v>
      </c>
    </row>
    <row r="127" spans="2:11" ht="14.45" x14ac:dyDescent="0.35">
      <c r="B127" s="103" t="s">
        <v>106</v>
      </c>
      <c r="C127" s="595" t="s">
        <v>6</v>
      </c>
      <c r="D127" s="595"/>
      <c r="E127" s="595" t="s">
        <v>7</v>
      </c>
      <c r="F127" s="595"/>
      <c r="G127" s="595" t="s">
        <v>8</v>
      </c>
      <c r="H127" s="595"/>
      <c r="I127" s="595" t="s">
        <v>9</v>
      </c>
      <c r="J127" s="595"/>
    </row>
    <row r="128" spans="2:11" ht="14.45" x14ac:dyDescent="0.35">
      <c r="B128" s="103" t="s">
        <v>16</v>
      </c>
      <c r="C128" s="237" t="s">
        <v>2</v>
      </c>
      <c r="D128" s="237" t="s">
        <v>105</v>
      </c>
      <c r="E128" s="237" t="s">
        <v>2</v>
      </c>
      <c r="F128" s="237" t="s">
        <v>105</v>
      </c>
      <c r="G128" s="237" t="s">
        <v>2</v>
      </c>
      <c r="H128" s="237" t="s">
        <v>105</v>
      </c>
      <c r="I128" s="237" t="s">
        <v>2</v>
      </c>
      <c r="J128" s="237" t="s">
        <v>105</v>
      </c>
    </row>
    <row r="129" spans="2:10" ht="14.45" x14ac:dyDescent="0.35">
      <c r="B129" s="103"/>
      <c r="C129" s="234">
        <f>Data!U32</f>
        <v>5.8999999999999997E-2</v>
      </c>
      <c r="D129" s="234">
        <f>Data!V32</f>
        <v>0</v>
      </c>
      <c r="E129" s="234" t="str">
        <f>Data!U85</f>
        <v>No data</v>
      </c>
      <c r="F129" s="234" t="str">
        <f>Data!V85</f>
        <v>No data</v>
      </c>
      <c r="G129" s="234" t="str">
        <f>Data!U152</f>
        <v>No data</v>
      </c>
      <c r="H129" s="234" t="str">
        <f>Data!V140</f>
        <v>No data</v>
      </c>
      <c r="I129" s="234" t="str">
        <f>Data!U190</f>
        <v>No data</v>
      </c>
      <c r="J129" s="234" t="str">
        <f>Data!V190</f>
        <v>No data</v>
      </c>
    </row>
    <row r="130" spans="2:10" ht="14.45" x14ac:dyDescent="0.35">
      <c r="B130" s="103"/>
      <c r="C130" s="234">
        <f>Data!U33</f>
        <v>0.15</v>
      </c>
      <c r="D130" s="234">
        <f>Data!V33</f>
        <v>0</v>
      </c>
      <c r="E130" s="234" t="str">
        <f>Data!U86</f>
        <v>No data</v>
      </c>
      <c r="F130" s="234" t="str">
        <f>Data!V86</f>
        <v>No data</v>
      </c>
      <c r="G130" s="234" t="str">
        <f>Data!U138</f>
        <v>No data</v>
      </c>
      <c r="H130" s="234" t="str">
        <f>Data!V152</f>
        <v>No data</v>
      </c>
      <c r="I130" s="234" t="str">
        <f>Data!U191</f>
        <v>No data</v>
      </c>
      <c r="J130" s="234" t="str">
        <f>Data!V191</f>
        <v>No data</v>
      </c>
    </row>
    <row r="131" spans="2:10" ht="14.45" x14ac:dyDescent="0.35">
      <c r="B131" s="103"/>
      <c r="C131" s="234" t="str">
        <f>Data!U34</f>
        <v>No data</v>
      </c>
      <c r="D131" s="234" t="str">
        <f>Data!V34</f>
        <v>No data</v>
      </c>
      <c r="E131" s="234" t="str">
        <f>Data!U87</f>
        <v>No data</v>
      </c>
      <c r="F131" s="234" t="str">
        <f>Data!V87</f>
        <v>No data</v>
      </c>
      <c r="G131" s="234" t="str">
        <f>Data!U147</f>
        <v>No data</v>
      </c>
      <c r="H131" s="234" t="str">
        <f>Data!V147</f>
        <v>No data</v>
      </c>
      <c r="I131" s="234" t="str">
        <f>Data!U192</f>
        <v>No data</v>
      </c>
      <c r="J131" s="234" t="str">
        <f>Data!V192</f>
        <v>No data</v>
      </c>
    </row>
    <row r="132" spans="2:10" ht="14.45" x14ac:dyDescent="0.35">
      <c r="B132" s="103"/>
      <c r="C132" s="234">
        <f>Data!U35</f>
        <v>5.8000000000000003E-2</v>
      </c>
      <c r="D132" s="234">
        <f>Data!V35</f>
        <v>0.06</v>
      </c>
      <c r="E132" s="234" t="str">
        <f>Data!U88</f>
        <v>No data</v>
      </c>
      <c r="F132" s="234" t="str">
        <f>Data!V88</f>
        <v>No data</v>
      </c>
      <c r="G132" s="234" t="str">
        <f>Data!U153</f>
        <v>No data</v>
      </c>
      <c r="H132" s="234" t="str">
        <f>Data!V144</f>
        <v>No data</v>
      </c>
      <c r="I132" s="234" t="str">
        <f>Data!U193</f>
        <v>No data</v>
      </c>
      <c r="J132" s="234" t="str">
        <f>Data!V193</f>
        <v>No data</v>
      </c>
    </row>
    <row r="133" spans="2:10" ht="14.45" x14ac:dyDescent="0.35">
      <c r="B133" s="103"/>
      <c r="C133" s="234">
        <f>Data!U36</f>
        <v>0.13</v>
      </c>
      <c r="D133" s="234">
        <f>Data!V36</f>
        <v>7.0000000000000007E-2</v>
      </c>
      <c r="E133" s="234" t="str">
        <f>Data!U89</f>
        <v>No data</v>
      </c>
      <c r="F133" s="234" t="str">
        <f>Data!V89</f>
        <v>No data</v>
      </c>
      <c r="G133" s="234" t="str">
        <f>Data!U140</f>
        <v>No data</v>
      </c>
      <c r="H133" s="234" t="str">
        <f>Data!V153</f>
        <v>No data</v>
      </c>
      <c r="I133" s="234" t="str">
        <f>Data!U194</f>
        <v>No data</v>
      </c>
      <c r="J133" s="234" t="str">
        <f>Data!V194</f>
        <v>No data</v>
      </c>
    </row>
    <row r="134" spans="2:10" ht="14.45" x14ac:dyDescent="0.35">
      <c r="B134" s="103"/>
      <c r="C134" s="234" t="str">
        <f>Data!U37</f>
        <v>No data</v>
      </c>
      <c r="D134" s="234" t="str">
        <f>Data!V37</f>
        <v>No data</v>
      </c>
      <c r="E134" s="234" t="str">
        <f>Data!U90</f>
        <v>No data</v>
      </c>
      <c r="F134" s="234" t="str">
        <f>Data!V90</f>
        <v>No data</v>
      </c>
      <c r="G134" s="234" t="str">
        <f>Data!U144</f>
        <v>No data</v>
      </c>
      <c r="H134" s="234" t="str">
        <f>Data!V146</f>
        <v>No data</v>
      </c>
      <c r="I134" s="234" t="str">
        <f>Data!U195</f>
        <v>No data</v>
      </c>
      <c r="J134" s="234" t="str">
        <f>Data!V195</f>
        <v>No data</v>
      </c>
    </row>
    <row r="135" spans="2:10" ht="14.45" x14ac:dyDescent="0.35">
      <c r="B135" s="103"/>
      <c r="C135" s="234">
        <f>Data!U38</f>
        <v>0</v>
      </c>
      <c r="D135" s="234">
        <f>Data!V38</f>
        <v>0</v>
      </c>
      <c r="E135" s="234" t="str">
        <f>Data!U91</f>
        <v>No data</v>
      </c>
      <c r="F135" s="234" t="str">
        <f>Data!V91</f>
        <v>No data</v>
      </c>
      <c r="G135" s="234" t="str">
        <f>Data!U137</f>
        <v>No data</v>
      </c>
      <c r="H135" s="234">
        <v>0</v>
      </c>
      <c r="I135" s="234" t="str">
        <f>Data!U196</f>
        <v>No data</v>
      </c>
      <c r="J135" s="234" t="str">
        <f>Data!V196</f>
        <v>No data</v>
      </c>
    </row>
    <row r="136" spans="2:10" ht="14.45" x14ac:dyDescent="0.35">
      <c r="B136" s="103"/>
      <c r="C136" s="234">
        <f>Data!U39</f>
        <v>5.1999999999999998E-2</v>
      </c>
      <c r="D136" s="234">
        <f>Data!V39</f>
        <v>0</v>
      </c>
      <c r="E136" s="234" t="str">
        <f>Data!U92</f>
        <v>No data</v>
      </c>
      <c r="F136" s="234" t="str">
        <f>Data!V92</f>
        <v>No data</v>
      </c>
      <c r="G136" s="234" t="str">
        <f>Data!U145</f>
        <v>No data</v>
      </c>
      <c r="H136" s="234">
        <v>0</v>
      </c>
      <c r="I136" s="234" t="str">
        <f>Data!U197</f>
        <v>No data</v>
      </c>
      <c r="J136" s="234" t="str">
        <f>Data!V197</f>
        <v>No data</v>
      </c>
    </row>
    <row r="137" spans="2:10" ht="14.45" x14ac:dyDescent="0.35">
      <c r="B137" s="103"/>
      <c r="C137" s="234">
        <f>Data!U40</f>
        <v>8.3000000000000004E-2</v>
      </c>
      <c r="D137" s="234">
        <f>Data!V40</f>
        <v>0</v>
      </c>
      <c r="E137" s="234" t="str">
        <f>Data!U93</f>
        <v>No data</v>
      </c>
      <c r="F137" s="234" t="str">
        <f>Data!V93</f>
        <v>No data</v>
      </c>
      <c r="G137" s="234" t="str">
        <f>Data!U146</f>
        <v>No data</v>
      </c>
      <c r="H137" s="234" t="str">
        <f>Data!V139</f>
        <v>No data</v>
      </c>
      <c r="I137" s="234" t="str">
        <f>Data!U198</f>
        <v>No data</v>
      </c>
      <c r="J137" s="234" t="str">
        <f>Data!V198</f>
        <v>No data</v>
      </c>
    </row>
    <row r="138" spans="2:10" ht="14.45" x14ac:dyDescent="0.35">
      <c r="B138" s="103"/>
      <c r="C138" s="234">
        <f>Data!U41</f>
        <v>2.9000000000000001E-2</v>
      </c>
      <c r="D138" s="234">
        <f>Data!V41</f>
        <v>1.6E-2</v>
      </c>
      <c r="E138" s="234" t="str">
        <f>Data!U94</f>
        <v>No data</v>
      </c>
      <c r="F138" s="234" t="str">
        <f>Data!V94</f>
        <v>No data</v>
      </c>
      <c r="G138" s="234" t="str">
        <f>Data!U139</f>
        <v>No data</v>
      </c>
      <c r="H138" s="234" t="str">
        <f>Data!V141</f>
        <v>No data</v>
      </c>
      <c r="I138" s="234" t="str">
        <f>Data!U199</f>
        <v>No data</v>
      </c>
      <c r="J138" s="234" t="str">
        <f>Data!V199</f>
        <v>No data</v>
      </c>
    </row>
    <row r="139" spans="2:10" ht="14.45" x14ac:dyDescent="0.35">
      <c r="B139" s="103"/>
      <c r="C139" s="234">
        <f>Data!U42</f>
        <v>6.3399999999999998E-2</v>
      </c>
      <c r="D139" s="234">
        <f>Data!V42</f>
        <v>5.74E-2</v>
      </c>
      <c r="E139" s="234" t="str">
        <f>Data!U95</f>
        <v>No data</v>
      </c>
      <c r="F139" s="234" t="str">
        <f>Data!V95</f>
        <v>No data</v>
      </c>
      <c r="G139" s="234" t="str">
        <f>Data!U141</f>
        <v>No data</v>
      </c>
      <c r="H139" s="234" t="str">
        <f>Data!V142</f>
        <v>No data</v>
      </c>
      <c r="I139" s="234" t="str">
        <f>Data!U200</f>
        <v>No data</v>
      </c>
      <c r="J139" s="234" t="str">
        <f>Data!V200</f>
        <v>No data</v>
      </c>
    </row>
    <row r="140" spans="2:10" ht="14.45" x14ac:dyDescent="0.35">
      <c r="B140" s="103"/>
      <c r="C140" s="234" t="str">
        <f>Data!U43</f>
        <v>No data</v>
      </c>
      <c r="D140" s="234" t="str">
        <f>Data!V43</f>
        <v>No data</v>
      </c>
      <c r="E140" s="234" t="str">
        <f>Data!U96</f>
        <v>No data</v>
      </c>
      <c r="F140" s="234" t="str">
        <f>Data!V96</f>
        <v>No data</v>
      </c>
      <c r="G140" s="234" t="str">
        <f>Data!U142</f>
        <v>No data</v>
      </c>
      <c r="H140" s="234" t="str">
        <f>Data!V143</f>
        <v>No data</v>
      </c>
      <c r="I140" s="234" t="str">
        <f>Data!U201</f>
        <v>No data</v>
      </c>
      <c r="J140" s="234" t="str">
        <f>Data!V201</f>
        <v>No data</v>
      </c>
    </row>
    <row r="141" spans="2:10" ht="14.45" x14ac:dyDescent="0.35">
      <c r="B141" s="103"/>
      <c r="C141" s="234" t="str">
        <f>Data!U44</f>
        <v>No data</v>
      </c>
      <c r="D141" s="234" t="str">
        <f>Data!V44</f>
        <v>No data</v>
      </c>
      <c r="E141" s="234" t="str">
        <f>Data!U97</f>
        <v>No data</v>
      </c>
      <c r="F141" s="234" t="str">
        <f>Data!V97</f>
        <v>No data</v>
      </c>
      <c r="G141" s="234" t="str">
        <f>Data!U143</f>
        <v>No data</v>
      </c>
      <c r="H141" s="234" t="str">
        <f>Data!V148</f>
        <v>No data</v>
      </c>
      <c r="I141" s="234" t="str">
        <f>Data!U202</f>
        <v>No data</v>
      </c>
      <c r="J141" s="234" t="str">
        <f>Data!V202</f>
        <v>No data</v>
      </c>
    </row>
    <row r="142" spans="2:10" ht="14.45" x14ac:dyDescent="0.35">
      <c r="B142" s="103"/>
      <c r="C142" s="234">
        <f>Data!U45</f>
        <v>0</v>
      </c>
      <c r="D142" s="234">
        <f>Data!V45</f>
        <v>0</v>
      </c>
      <c r="E142" s="234" t="str">
        <f>Data!U98</f>
        <v>No data</v>
      </c>
      <c r="F142" s="234" t="str">
        <f>Data!V98</f>
        <v>No data</v>
      </c>
      <c r="G142" s="234" t="str">
        <f>Data!U148</f>
        <v>No data</v>
      </c>
      <c r="H142" s="234" t="str">
        <f>Data!V149</f>
        <v>No data</v>
      </c>
      <c r="I142" s="234" t="str">
        <f>Data!U203</f>
        <v>No data</v>
      </c>
      <c r="J142" s="234" t="str">
        <f>Data!V203</f>
        <v>No data</v>
      </c>
    </row>
    <row r="143" spans="2:10" ht="14.45" x14ac:dyDescent="0.35">
      <c r="B143" s="103"/>
      <c r="C143" s="234">
        <f>Data!U46</f>
        <v>0</v>
      </c>
      <c r="D143" s="234">
        <f>Data!V46</f>
        <v>0</v>
      </c>
      <c r="E143" s="234" t="str">
        <f>Data!U99</f>
        <v>No data</v>
      </c>
      <c r="F143" s="234" t="str">
        <f>Data!V99</f>
        <v>No data</v>
      </c>
      <c r="G143" s="234" t="str">
        <f>Data!U149</f>
        <v>No data</v>
      </c>
      <c r="H143" s="234" t="str">
        <f>Data!V150</f>
        <v>No data</v>
      </c>
      <c r="I143" s="234" t="str">
        <f>Data!U204</f>
        <v>No data</v>
      </c>
      <c r="J143" s="234" t="str">
        <f>Data!V204</f>
        <v>No data</v>
      </c>
    </row>
    <row r="144" spans="2:10" ht="14.45" x14ac:dyDescent="0.35">
      <c r="B144" s="103"/>
      <c r="C144" s="234">
        <f>Data!U47</f>
        <v>0.3095</v>
      </c>
      <c r="D144" s="234">
        <f>Data!V47</f>
        <v>0.06</v>
      </c>
      <c r="E144" s="234" t="str">
        <f>Data!U100</f>
        <v>No data</v>
      </c>
      <c r="F144" s="234" t="str">
        <f>Data!V100</f>
        <v>No data</v>
      </c>
      <c r="G144" s="234" t="str">
        <f>Data!U150</f>
        <v>No data</v>
      </c>
      <c r="H144" s="234" t="str">
        <f>Data!V151</f>
        <v>No data</v>
      </c>
      <c r="I144" s="234" t="str">
        <f>Data!U205</f>
        <v>No data</v>
      </c>
      <c r="J144" s="234" t="str">
        <f>Data!V205</f>
        <v>No data</v>
      </c>
    </row>
    <row r="145" spans="2:10" ht="14.45" x14ac:dyDescent="0.35">
      <c r="B145" s="103"/>
      <c r="C145" s="234">
        <f>Data!U48</f>
        <v>0.20369999999999999</v>
      </c>
      <c r="D145" s="234">
        <f>Data!V48</f>
        <v>4.65E-2</v>
      </c>
      <c r="E145" s="234" t="str">
        <f>Data!U101</f>
        <v>No data</v>
      </c>
      <c r="F145" s="234" t="str">
        <f>Data!V101</f>
        <v>No data</v>
      </c>
      <c r="G145" s="234" t="str">
        <f>Data!U151</f>
        <v>No data</v>
      </c>
      <c r="H145" s="234" t="str">
        <f>Data!V154</f>
        <v>No data</v>
      </c>
      <c r="I145" s="234" t="str">
        <f>Data!U180</f>
        <v>No data</v>
      </c>
      <c r="J145" s="234" t="str">
        <f>Data!V180</f>
        <v>No data</v>
      </c>
    </row>
    <row r="146" spans="2:10" ht="14.45" x14ac:dyDescent="0.35">
      <c r="B146" s="103"/>
      <c r="C146" s="234" t="str">
        <f>Data!U49</f>
        <v>No data</v>
      </c>
      <c r="D146" s="234" t="str">
        <f>Data!V49</f>
        <v>No data</v>
      </c>
      <c r="E146" s="234" t="str">
        <f>Data!U102</f>
        <v>No data</v>
      </c>
      <c r="F146" s="234" t="str">
        <f>Data!V102</f>
        <v>No data</v>
      </c>
      <c r="G146" s="234" t="str">
        <f>Data!U154</f>
        <v>No data</v>
      </c>
      <c r="H146" s="234" t="str">
        <f>Data!V155</f>
        <v>No data</v>
      </c>
      <c r="I146" s="234" t="str">
        <f>Data!U207</f>
        <v>No data</v>
      </c>
      <c r="J146" s="234" t="str">
        <f>Data!V207</f>
        <v>No data</v>
      </c>
    </row>
    <row r="147" spans="2:10" ht="14.45" x14ac:dyDescent="0.35">
      <c r="B147" s="103"/>
      <c r="C147" s="235">
        <f>Data!U50</f>
        <v>0.11</v>
      </c>
      <c r="D147" s="235">
        <f>Data!V50</f>
        <v>0.1</v>
      </c>
      <c r="E147" s="235" t="str">
        <f>Data!U103</f>
        <v>No data</v>
      </c>
      <c r="F147" s="235" t="str">
        <f>Data!V103</f>
        <v>No data</v>
      </c>
      <c r="G147" s="235" t="str">
        <f>Data!U155</f>
        <v>No data</v>
      </c>
      <c r="H147" s="235">
        <v>0</v>
      </c>
      <c r="I147" s="235" t="str">
        <f>Data!U208</f>
        <v>No data</v>
      </c>
      <c r="J147" s="235" t="str">
        <f>Data!V208</f>
        <v>No data</v>
      </c>
    </row>
  </sheetData>
  <sortState ref="M82:O99">
    <sortCondition ref="M82:M99"/>
  </sortState>
  <mergeCells count="8">
    <mergeCell ref="C105:D105"/>
    <mergeCell ref="E105:F105"/>
    <mergeCell ref="G105:H105"/>
    <mergeCell ref="I105:J105"/>
    <mergeCell ref="C127:D127"/>
    <mergeCell ref="E127:F127"/>
    <mergeCell ref="G127:H127"/>
    <mergeCell ref="I127:J1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40"/>
  <sheetViews>
    <sheetView showGridLines="0" showRowColHeaders="0" workbookViewId="0">
      <selection activeCell="C3" sqref="C3"/>
    </sheetView>
  </sheetViews>
  <sheetFormatPr defaultColWidth="0" defaultRowHeight="15" x14ac:dyDescent="0.25"/>
  <cols>
    <col min="1" max="1" width="9.140625" customWidth="1"/>
    <col min="2" max="2" width="30.85546875" customWidth="1"/>
    <col min="3" max="3" width="59.140625" customWidth="1"/>
    <col min="4" max="4" width="16.42578125" customWidth="1"/>
    <col min="5" max="5" width="40" customWidth="1"/>
    <col min="6" max="16" width="9.140625" customWidth="1"/>
    <col min="17" max="16384" width="9.140625" hidden="1"/>
  </cols>
  <sheetData>
    <row r="1" spans="1:12" ht="14.45" x14ac:dyDescent="0.35">
      <c r="A1" s="263"/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</row>
    <row r="2" spans="1:12" ht="18" customHeight="1" x14ac:dyDescent="0.35">
      <c r="A2" s="263"/>
      <c r="B2" s="409" t="s">
        <v>153</v>
      </c>
      <c r="C2" s="409"/>
      <c r="D2" s="318"/>
      <c r="E2" s="318"/>
      <c r="F2" s="263"/>
      <c r="G2" s="263"/>
      <c r="H2" s="263"/>
      <c r="I2" s="263"/>
      <c r="J2" s="263"/>
      <c r="K2" s="263"/>
      <c r="L2" s="263"/>
    </row>
    <row r="3" spans="1:12" ht="15.95" thickBot="1" x14ac:dyDescent="0.4">
      <c r="A3" s="263"/>
      <c r="B3" s="318"/>
      <c r="C3" s="318" t="s">
        <v>154</v>
      </c>
      <c r="D3" s="318" t="s">
        <v>155</v>
      </c>
      <c r="E3" s="318" t="s">
        <v>156</v>
      </c>
      <c r="F3" s="263"/>
      <c r="G3" s="263"/>
      <c r="H3" s="263"/>
      <c r="I3" s="263"/>
      <c r="J3" s="263"/>
      <c r="K3" s="263"/>
      <c r="L3" s="263"/>
    </row>
    <row r="4" spans="1:12" ht="21" customHeight="1" x14ac:dyDescent="0.25">
      <c r="A4" s="263"/>
      <c r="B4" s="410" t="s">
        <v>157</v>
      </c>
      <c r="C4" s="411" t="s">
        <v>158</v>
      </c>
      <c r="D4" s="319" t="s">
        <v>159</v>
      </c>
      <c r="E4" s="412" t="s">
        <v>162</v>
      </c>
      <c r="F4" s="263"/>
      <c r="G4" s="263"/>
      <c r="H4" s="263"/>
      <c r="I4" s="263"/>
      <c r="J4" s="263"/>
      <c r="K4" s="263"/>
      <c r="L4" s="263"/>
    </row>
    <row r="5" spans="1:12" ht="21" customHeight="1" x14ac:dyDescent="0.25">
      <c r="A5" s="263"/>
      <c r="B5" s="410"/>
      <c r="C5" s="411"/>
      <c r="D5" s="320" t="s">
        <v>160</v>
      </c>
      <c r="E5" s="412"/>
      <c r="F5" s="263"/>
      <c r="G5" s="263"/>
      <c r="H5" s="263"/>
      <c r="I5" s="263"/>
      <c r="J5" s="263"/>
      <c r="K5" s="263"/>
      <c r="L5" s="263"/>
    </row>
    <row r="6" spans="1:12" ht="21" customHeight="1" thickBot="1" x14ac:dyDescent="0.3">
      <c r="A6" s="263"/>
      <c r="B6" s="410"/>
      <c r="C6" s="411"/>
      <c r="D6" s="321" t="s">
        <v>161</v>
      </c>
      <c r="E6" s="412"/>
      <c r="F6" s="263"/>
      <c r="G6" s="263"/>
      <c r="H6" s="263"/>
      <c r="I6" s="263"/>
      <c r="J6" s="263"/>
      <c r="K6" s="263"/>
      <c r="L6" s="263"/>
    </row>
    <row r="7" spans="1:12" ht="21" customHeight="1" x14ac:dyDescent="0.25">
      <c r="A7" s="263"/>
      <c r="B7" s="410"/>
      <c r="C7" s="411" t="s">
        <v>163</v>
      </c>
      <c r="D7" s="319" t="s">
        <v>159</v>
      </c>
      <c r="E7" s="412"/>
      <c r="F7" s="263"/>
      <c r="G7" s="263"/>
      <c r="H7" s="263"/>
      <c r="I7" s="263"/>
      <c r="J7" s="263"/>
      <c r="K7" s="263"/>
      <c r="L7" s="263"/>
    </row>
    <row r="8" spans="1:12" ht="21" customHeight="1" x14ac:dyDescent="0.25">
      <c r="A8" s="263"/>
      <c r="B8" s="410"/>
      <c r="C8" s="411"/>
      <c r="D8" s="320" t="s">
        <v>160</v>
      </c>
      <c r="E8" s="412"/>
      <c r="F8" s="263"/>
      <c r="G8" s="263"/>
      <c r="H8" s="263"/>
      <c r="I8" s="263"/>
      <c r="J8" s="263"/>
      <c r="K8" s="263"/>
      <c r="L8" s="263"/>
    </row>
    <row r="9" spans="1:12" ht="21" customHeight="1" thickBot="1" x14ac:dyDescent="0.3">
      <c r="A9" s="263"/>
      <c r="B9" s="410"/>
      <c r="C9" s="411"/>
      <c r="D9" s="321" t="s">
        <v>161</v>
      </c>
      <c r="E9" s="412"/>
      <c r="F9" s="263"/>
      <c r="G9" s="263"/>
      <c r="H9" s="263"/>
      <c r="I9" s="263"/>
      <c r="J9" s="263"/>
      <c r="K9" s="263"/>
      <c r="L9" s="263"/>
    </row>
    <row r="10" spans="1:12" ht="21.6" customHeight="1" x14ac:dyDescent="0.25">
      <c r="A10" s="263"/>
      <c r="B10" s="410" t="s">
        <v>164</v>
      </c>
      <c r="C10" s="322" t="s">
        <v>165</v>
      </c>
      <c r="D10" s="323" t="s">
        <v>169</v>
      </c>
      <c r="E10" s="411" t="s">
        <v>170</v>
      </c>
      <c r="F10" s="263"/>
      <c r="G10" s="263"/>
      <c r="H10" s="263"/>
      <c r="I10" s="263"/>
      <c r="J10" s="263"/>
      <c r="K10" s="263"/>
      <c r="L10" s="263"/>
    </row>
    <row r="11" spans="1:12" ht="21.6" customHeight="1" thickBot="1" x14ac:dyDescent="0.3">
      <c r="A11" s="263"/>
      <c r="B11" s="410"/>
      <c r="C11" s="322" t="s">
        <v>166</v>
      </c>
      <c r="D11" s="321" t="s">
        <v>113</v>
      </c>
      <c r="E11" s="411"/>
      <c r="F11" s="263"/>
      <c r="G11" s="263"/>
      <c r="H11" s="263"/>
      <c r="I11" s="263"/>
      <c r="J11" s="263"/>
      <c r="K11" s="263"/>
      <c r="L11" s="263"/>
    </row>
    <row r="12" spans="1:12" ht="21.6" customHeight="1" thickBot="1" x14ac:dyDescent="0.3">
      <c r="A12" s="263"/>
      <c r="B12" s="410"/>
      <c r="C12" s="322" t="s">
        <v>167</v>
      </c>
      <c r="D12" s="320" t="s">
        <v>113</v>
      </c>
      <c r="E12" s="411"/>
      <c r="F12" s="263"/>
      <c r="G12" s="263"/>
      <c r="H12" s="263"/>
      <c r="I12" s="263"/>
      <c r="J12" s="263"/>
      <c r="K12" s="263"/>
      <c r="L12" s="263"/>
    </row>
    <row r="13" spans="1:12" ht="21.6" customHeight="1" x14ac:dyDescent="0.25">
      <c r="A13" s="263"/>
      <c r="B13" s="410"/>
      <c r="C13" s="322" t="s">
        <v>168</v>
      </c>
      <c r="D13" s="319" t="s">
        <v>113</v>
      </c>
      <c r="E13" s="411"/>
      <c r="F13" s="263"/>
      <c r="G13" s="263"/>
      <c r="H13" s="263"/>
      <c r="I13" s="263"/>
      <c r="J13" s="263"/>
      <c r="K13" s="263"/>
      <c r="L13" s="263"/>
    </row>
    <row r="14" spans="1:12" ht="21.6" customHeight="1" x14ac:dyDescent="0.25">
      <c r="A14" s="263"/>
      <c r="B14" s="410" t="s">
        <v>171</v>
      </c>
      <c r="C14" s="322" t="s">
        <v>165</v>
      </c>
      <c r="D14" s="323" t="s">
        <v>169</v>
      </c>
      <c r="E14" s="411"/>
      <c r="F14" s="263"/>
      <c r="G14" s="263"/>
      <c r="H14" s="263"/>
      <c r="I14" s="263"/>
      <c r="J14" s="263"/>
      <c r="K14" s="263"/>
      <c r="L14" s="263"/>
    </row>
    <row r="15" spans="1:12" ht="21.6" customHeight="1" thickBot="1" x14ac:dyDescent="0.3">
      <c r="A15" s="263"/>
      <c r="B15" s="410"/>
      <c r="C15" s="322" t="s">
        <v>166</v>
      </c>
      <c r="D15" s="321" t="s">
        <v>113</v>
      </c>
      <c r="E15" s="411"/>
      <c r="F15" s="263"/>
      <c r="G15" s="263"/>
      <c r="H15" s="263"/>
      <c r="I15" s="263"/>
      <c r="J15" s="263"/>
      <c r="K15" s="263"/>
      <c r="L15" s="263"/>
    </row>
    <row r="16" spans="1:12" ht="21.6" customHeight="1" thickBot="1" x14ac:dyDescent="0.3">
      <c r="A16" s="263"/>
      <c r="B16" s="410"/>
      <c r="C16" s="322" t="s">
        <v>167</v>
      </c>
      <c r="D16" s="320" t="s">
        <v>113</v>
      </c>
      <c r="E16" s="411"/>
      <c r="F16" s="263"/>
      <c r="G16" s="263"/>
      <c r="H16" s="263"/>
      <c r="I16" s="263"/>
      <c r="J16" s="263"/>
      <c r="K16" s="263"/>
      <c r="L16" s="263"/>
    </row>
    <row r="17" spans="1:12" ht="21.6" customHeight="1" thickBot="1" x14ac:dyDescent="0.3">
      <c r="A17" s="263"/>
      <c r="B17" s="410"/>
      <c r="C17" s="322" t="s">
        <v>168</v>
      </c>
      <c r="D17" s="319" t="s">
        <v>113</v>
      </c>
      <c r="E17" s="411"/>
      <c r="F17" s="263"/>
      <c r="G17" s="263"/>
      <c r="H17" s="263"/>
      <c r="I17" s="263"/>
      <c r="J17" s="263"/>
      <c r="K17" s="263"/>
      <c r="L17" s="263"/>
    </row>
    <row r="18" spans="1:12" ht="21.6" customHeight="1" x14ac:dyDescent="0.25">
      <c r="A18" s="263"/>
      <c r="B18" s="410" t="s">
        <v>172</v>
      </c>
      <c r="C18" s="411" t="s">
        <v>174</v>
      </c>
      <c r="D18" s="319" t="s">
        <v>110</v>
      </c>
      <c r="E18" s="411" t="s">
        <v>176</v>
      </c>
      <c r="F18" s="263"/>
      <c r="G18" s="263"/>
      <c r="H18" s="263"/>
      <c r="I18" s="263"/>
      <c r="J18" s="263"/>
      <c r="K18" s="263"/>
      <c r="L18" s="263"/>
    </row>
    <row r="19" spans="1:12" ht="21.6" customHeight="1" x14ac:dyDescent="0.25">
      <c r="A19" s="263"/>
      <c r="B19" s="410"/>
      <c r="C19" s="411"/>
      <c r="D19" s="320" t="s">
        <v>111</v>
      </c>
      <c r="E19" s="411"/>
      <c r="F19" s="263"/>
      <c r="G19" s="263"/>
      <c r="H19" s="263"/>
      <c r="I19" s="263"/>
      <c r="J19" s="263"/>
      <c r="K19" s="263"/>
      <c r="L19" s="263"/>
    </row>
    <row r="20" spans="1:12" ht="21.6" customHeight="1" thickBot="1" x14ac:dyDescent="0.3">
      <c r="A20" s="263"/>
      <c r="B20" s="410"/>
      <c r="C20" s="411"/>
      <c r="D20" s="321" t="s">
        <v>112</v>
      </c>
      <c r="E20" s="411"/>
      <c r="F20" s="263"/>
      <c r="G20" s="263"/>
      <c r="H20" s="263"/>
      <c r="I20" s="263"/>
      <c r="J20" s="263"/>
      <c r="K20" s="263"/>
      <c r="L20" s="263"/>
    </row>
    <row r="21" spans="1:12" ht="21.6" customHeight="1" x14ac:dyDescent="0.25">
      <c r="A21" s="263"/>
      <c r="B21" s="410" t="s">
        <v>173</v>
      </c>
      <c r="C21" s="411" t="s">
        <v>175</v>
      </c>
      <c r="D21" s="319" t="s">
        <v>110</v>
      </c>
      <c r="E21" s="411"/>
      <c r="F21" s="263"/>
      <c r="G21" s="263"/>
      <c r="H21" s="263"/>
      <c r="I21" s="263"/>
      <c r="J21" s="263"/>
      <c r="K21" s="263"/>
      <c r="L21" s="263"/>
    </row>
    <row r="22" spans="1:12" ht="21.6" customHeight="1" x14ac:dyDescent="0.25">
      <c r="A22" s="263"/>
      <c r="B22" s="410"/>
      <c r="C22" s="411"/>
      <c r="D22" s="320" t="s">
        <v>111</v>
      </c>
      <c r="E22" s="411"/>
      <c r="F22" s="263"/>
      <c r="G22" s="263"/>
      <c r="H22" s="263"/>
      <c r="I22" s="263"/>
      <c r="J22" s="263"/>
      <c r="K22" s="263"/>
      <c r="L22" s="263"/>
    </row>
    <row r="23" spans="1:12" ht="21.6" customHeight="1" thickBot="1" x14ac:dyDescent="0.3">
      <c r="A23" s="263"/>
      <c r="B23" s="410"/>
      <c r="C23" s="411"/>
      <c r="D23" s="321" t="s">
        <v>112</v>
      </c>
      <c r="E23" s="411"/>
      <c r="F23" s="263"/>
      <c r="G23" s="263"/>
      <c r="H23" s="263"/>
      <c r="I23" s="263"/>
      <c r="J23" s="263"/>
      <c r="K23" s="263"/>
      <c r="L23" s="263"/>
    </row>
    <row r="24" spans="1:12" ht="14.45" x14ac:dyDescent="0.35">
      <c r="A24" s="263"/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</row>
    <row r="25" spans="1:12" ht="14.45" x14ac:dyDescent="0.35">
      <c r="A25" s="263"/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</row>
    <row r="26" spans="1:12" ht="14.45" x14ac:dyDescent="0.35">
      <c r="A26" s="263"/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</row>
    <row r="27" spans="1:12" ht="14.45" x14ac:dyDescent="0.35">
      <c r="A27" s="263"/>
      <c r="B27" s="263"/>
      <c r="C27" s="263"/>
      <c r="D27" s="263"/>
      <c r="E27" s="263"/>
      <c r="F27" s="263"/>
      <c r="G27" s="263"/>
      <c r="H27" s="263"/>
      <c r="I27" s="263"/>
      <c r="J27" s="263"/>
      <c r="K27" s="263"/>
      <c r="L27" s="263"/>
    </row>
    <row r="28" spans="1:12" ht="14.45" x14ac:dyDescent="0.35">
      <c r="A28" s="263"/>
      <c r="B28" s="263"/>
      <c r="C28" s="263"/>
      <c r="D28" s="263"/>
      <c r="E28" s="263"/>
      <c r="F28" s="263"/>
      <c r="G28" s="263"/>
      <c r="H28" s="263"/>
      <c r="I28" s="263"/>
      <c r="J28" s="263"/>
      <c r="K28" s="263"/>
      <c r="L28" s="263"/>
    </row>
    <row r="29" spans="1:12" ht="14.45" x14ac:dyDescent="0.35">
      <c r="A29" s="263"/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</row>
    <row r="30" spans="1:12" ht="14.45" x14ac:dyDescent="0.35">
      <c r="A30" s="263"/>
      <c r="B30" s="263"/>
      <c r="C30" s="263"/>
      <c r="D30" s="263"/>
      <c r="E30" s="263"/>
      <c r="F30" s="263"/>
      <c r="G30" s="263"/>
      <c r="H30" s="263"/>
      <c r="I30" s="263"/>
      <c r="J30" s="263"/>
      <c r="K30" s="263"/>
      <c r="L30" s="263"/>
    </row>
    <row r="31" spans="1:12" ht="14.45" x14ac:dyDescent="0.35">
      <c r="A31" s="263"/>
      <c r="B31" s="263"/>
      <c r="C31" s="263"/>
      <c r="D31" s="263"/>
      <c r="E31" s="263"/>
      <c r="F31" s="263"/>
      <c r="G31" s="263"/>
      <c r="H31" s="263"/>
      <c r="I31" s="263"/>
      <c r="J31" s="263"/>
      <c r="K31" s="263"/>
      <c r="L31" s="263"/>
    </row>
    <row r="32" spans="1:12" ht="14.45" x14ac:dyDescent="0.35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4.45" x14ac:dyDescent="0.35">
      <c r="A33" s="263"/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14.45" x14ac:dyDescent="0.35">
      <c r="A34" s="263"/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</row>
    <row r="35" spans="1:12" ht="14.45" x14ac:dyDescent="0.35">
      <c r="A35" s="263"/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</row>
    <row r="36" spans="1:12" ht="14.45" x14ac:dyDescent="0.35">
      <c r="A36" s="263"/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</row>
    <row r="37" spans="1:12" ht="14.45" x14ac:dyDescent="0.35">
      <c r="A37" s="263"/>
      <c r="B37" s="263"/>
      <c r="C37" s="263"/>
      <c r="D37" s="263"/>
      <c r="E37" s="263"/>
      <c r="F37" s="263"/>
      <c r="G37" s="263"/>
      <c r="H37" s="263"/>
      <c r="I37" s="263"/>
      <c r="J37" s="263"/>
      <c r="K37" s="263"/>
      <c r="L37" s="263"/>
    </row>
    <row r="38" spans="1:12" ht="14.45" x14ac:dyDescent="0.35">
      <c r="A38" s="263"/>
      <c r="B38" s="263"/>
      <c r="C38" s="263"/>
      <c r="D38" s="263"/>
      <c r="E38" s="263"/>
      <c r="F38" s="263"/>
      <c r="G38" s="263"/>
      <c r="H38" s="263"/>
      <c r="I38" s="263"/>
      <c r="J38" s="263"/>
      <c r="K38" s="263"/>
      <c r="L38" s="263"/>
    </row>
    <row r="39" spans="1:12" ht="14.45" x14ac:dyDescent="0.35">
      <c r="A39" s="263"/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</row>
    <row r="40" spans="1:12" ht="14.45" x14ac:dyDescent="0.35">
      <c r="A40" s="263"/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</row>
  </sheetData>
  <sheetProtection password="CDCE" sheet="1" objects="1" scenarios="1"/>
  <mergeCells count="13">
    <mergeCell ref="B2:C2"/>
    <mergeCell ref="B18:B20"/>
    <mergeCell ref="B21:B23"/>
    <mergeCell ref="B10:B13"/>
    <mergeCell ref="E10:E17"/>
    <mergeCell ref="B14:B17"/>
    <mergeCell ref="E18:E23"/>
    <mergeCell ref="C18:C20"/>
    <mergeCell ref="C21:C23"/>
    <mergeCell ref="C4:C6"/>
    <mergeCell ref="C7:C9"/>
    <mergeCell ref="E4:E9"/>
    <mergeCell ref="B4:B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0000"/>
  </sheetPr>
  <dimension ref="A1:O147"/>
  <sheetViews>
    <sheetView topLeftCell="A81" zoomScale="90" zoomScaleNormal="90" workbookViewId="0">
      <selection activeCell="B1" sqref="B1"/>
    </sheetView>
  </sheetViews>
  <sheetFormatPr defaultColWidth="8.7109375" defaultRowHeight="15" x14ac:dyDescent="0.25"/>
  <cols>
    <col min="1" max="1" width="8.7109375" style="45"/>
    <col min="2" max="2" width="27.140625" style="45" customWidth="1"/>
    <col min="3" max="3" width="17.28515625" style="45" customWidth="1"/>
    <col min="4" max="4" width="16.42578125" style="45" customWidth="1"/>
    <col min="5" max="7" width="8.7109375" style="45"/>
    <col min="8" max="8" width="18.5703125" style="45" customWidth="1"/>
    <col min="9" max="16384" width="8.7109375" style="45"/>
  </cols>
  <sheetData>
    <row r="1" spans="1:11" ht="23.45" x14ac:dyDescent="0.55000000000000004">
      <c r="B1" s="246" t="s">
        <v>191</v>
      </c>
    </row>
    <row r="3" spans="1:11" ht="14.45" x14ac:dyDescent="0.35">
      <c r="B3" s="46" t="s">
        <v>183</v>
      </c>
    </row>
    <row r="4" spans="1:11" ht="14.45" x14ac:dyDescent="0.35">
      <c r="B4" s="46" t="s">
        <v>184</v>
      </c>
    </row>
    <row r="5" spans="1:11" ht="14.45" x14ac:dyDescent="0.35">
      <c r="B5" s="46" t="s">
        <v>185</v>
      </c>
    </row>
    <row r="6" spans="1:11" s="143" customFormat="1" ht="21" x14ac:dyDescent="0.5">
      <c r="B6" s="142" t="s">
        <v>135</v>
      </c>
    </row>
    <row r="7" spans="1:11" s="145" customFormat="1" ht="43.5" customHeight="1" x14ac:dyDescent="0.5">
      <c r="B7" s="146" t="s">
        <v>140</v>
      </c>
    </row>
    <row r="8" spans="1:11" ht="14.45" x14ac:dyDescent="0.35">
      <c r="B8" s="46" t="s">
        <v>69</v>
      </c>
      <c r="H8" s="46" t="s">
        <v>136</v>
      </c>
    </row>
    <row r="9" spans="1:11" ht="14.45" x14ac:dyDescent="0.35">
      <c r="A9" s="207"/>
      <c r="B9" s="196"/>
      <c r="C9" s="214" t="s">
        <v>13</v>
      </c>
      <c r="D9" s="214" t="s">
        <v>21</v>
      </c>
      <c r="E9" s="215" t="s">
        <v>38</v>
      </c>
      <c r="G9" s="207"/>
      <c r="H9" s="222"/>
      <c r="I9" s="222" t="s">
        <v>13</v>
      </c>
      <c r="J9" s="222" t="s">
        <v>21</v>
      </c>
      <c r="K9" s="215" t="s">
        <v>38</v>
      </c>
    </row>
    <row r="10" spans="1:11" ht="14.45" x14ac:dyDescent="0.35">
      <c r="A10" s="208">
        <v>3</v>
      </c>
      <c r="B10" s="216" t="str">
        <f>Data!B114</f>
        <v>Barnstaple, North Devon District Hospital</v>
      </c>
      <c r="C10" s="217" t="str">
        <f>IF(Data!G114=0,NA(),Data!G114)</f>
        <v>No data</v>
      </c>
      <c r="D10" s="217" t="str">
        <f>IF(Data!H114=0,NA(),Data!H114)</f>
        <v>No data</v>
      </c>
      <c r="E10" s="218">
        <f>SUM(Data!G114:H114)</f>
        <v>0</v>
      </c>
      <c r="G10" s="208">
        <v>3</v>
      </c>
      <c r="H10" s="223" t="str">
        <f>Data!B139</f>
        <v xml:space="preserve">Barnstaple, North Devon District Hospital </v>
      </c>
      <c r="I10" s="223" t="str">
        <f>IF(Data!G139=0,NA(),Data!G139)</f>
        <v>No data</v>
      </c>
      <c r="J10" s="223" t="str">
        <f>IF(Data!H139=0,NA(),Data!H139)</f>
        <v>No data</v>
      </c>
      <c r="K10" s="218">
        <f>SUM(Data!G139:H139)</f>
        <v>0</v>
      </c>
    </row>
    <row r="11" spans="1:11" ht="14.45" x14ac:dyDescent="0.35">
      <c r="A11" s="208">
        <v>7</v>
      </c>
      <c r="B11" s="216" t="str">
        <f>Data!B118</f>
        <v>Swindon, Great Weston Hospital</v>
      </c>
      <c r="C11" s="217" t="str">
        <f>IF(Data!G118=0,NA(),Data!G118)</f>
        <v>No data</v>
      </c>
      <c r="D11" s="217" t="str">
        <f>IF(Data!H118=0,NA(),Data!H118)</f>
        <v>No data</v>
      </c>
      <c r="E11" s="218">
        <f>SUM(Data!G118:H118)</f>
        <v>0</v>
      </c>
      <c r="G11" s="208">
        <v>5</v>
      </c>
      <c r="H11" s="223" t="str">
        <f>Data!B141</f>
        <v xml:space="preserve">Exeter, Royal Devon and Exeter Hospital </v>
      </c>
      <c r="I11" s="223" t="str">
        <f>IF(Data!G141=0,NA(),Data!G141)</f>
        <v>No data</v>
      </c>
      <c r="J11" s="223" t="str">
        <f>IF(Data!H141=0,NA(),Data!H141)</f>
        <v>No data</v>
      </c>
      <c r="K11" s="218">
        <f>SUM(Data!G141:H141)</f>
        <v>0</v>
      </c>
    </row>
    <row r="12" spans="1:11" ht="14.45" x14ac:dyDescent="0.35">
      <c r="A12" s="208">
        <v>8</v>
      </c>
      <c r="B12" s="216" t="str">
        <f>Data!B119</f>
        <v xml:space="preserve">Taunton, Musgrove Park Hospital </v>
      </c>
      <c r="C12" s="217" t="str">
        <f>IF(Data!G119=0,NA(),Data!G119)</f>
        <v>No data</v>
      </c>
      <c r="D12" s="217" t="str">
        <f>IF(Data!H119=0,NA(),Data!H119)</f>
        <v>No data</v>
      </c>
      <c r="E12" s="218">
        <f>SUM(Data!G119:H119)</f>
        <v>0</v>
      </c>
      <c r="G12" s="208">
        <v>6</v>
      </c>
      <c r="H12" s="223" t="str">
        <f>Data!B142</f>
        <v xml:space="preserve">Gloucester, Gloucestershire Hospitals </v>
      </c>
      <c r="I12" s="223" t="str">
        <f>IF(Data!G142=0,NA(),Data!G142)</f>
        <v>No data</v>
      </c>
      <c r="J12" s="223" t="str">
        <f>IF(Data!H142=0,NA(),Data!H142)</f>
        <v>No data</v>
      </c>
      <c r="K12" s="218">
        <f>SUM(Data!G142:H142)</f>
        <v>0</v>
      </c>
    </row>
    <row r="13" spans="1:11" ht="14.45" x14ac:dyDescent="0.35">
      <c r="A13" s="208">
        <v>9</v>
      </c>
      <c r="B13" s="216" t="str">
        <f>Data!B120</f>
        <v xml:space="preserve">Torquay, Torbay District General Hospital </v>
      </c>
      <c r="C13" s="217" t="str">
        <f>IF(Data!G120=0,NA(),Data!G120)</f>
        <v>No data</v>
      </c>
      <c r="D13" s="217" t="str">
        <f>IF(Data!H120=0,NA(),Data!H120)</f>
        <v>No data</v>
      </c>
      <c r="E13" s="218">
        <f>SUM(Data!G120:H120)</f>
        <v>0</v>
      </c>
      <c r="G13" s="208">
        <v>7</v>
      </c>
      <c r="H13" s="223" t="str">
        <f>Data!B143</f>
        <v xml:space="preserve">Plymouth, Derriford Hospital </v>
      </c>
      <c r="I13" s="223" t="str">
        <f>IF(Data!G143=0,NA(),Data!G143)</f>
        <v>No data</v>
      </c>
      <c r="J13" s="223" t="str">
        <f>IF(Data!H143=0,NA(),Data!H143)</f>
        <v>No data</v>
      </c>
      <c r="K13" s="218">
        <f>SUM(Data!G143:H143)</f>
        <v>0</v>
      </c>
    </row>
    <row r="14" spans="1:11" ht="14.45" x14ac:dyDescent="0.35">
      <c r="A14" s="208">
        <v>10</v>
      </c>
      <c r="B14" s="216" t="str">
        <f>Data!B121</f>
        <v>Truro, Royal Cornwall Hospital</v>
      </c>
      <c r="C14" s="217" t="str">
        <f>IF(Data!G121=0,NA(),Data!G121)</f>
        <v>No data</v>
      </c>
      <c r="D14" s="217" t="str">
        <f>IF(Data!H121=0,NA(),Data!H121)</f>
        <v>No data</v>
      </c>
      <c r="E14" s="218">
        <f>SUM(Data!G121:H121)</f>
        <v>0</v>
      </c>
      <c r="G14" s="208">
        <v>12</v>
      </c>
      <c r="H14" s="223" t="str">
        <f>Data!B148</f>
        <v>Abergavenny, Nevill Hall Hospital</v>
      </c>
      <c r="I14" s="223" t="str">
        <f>IF(Data!G148=0,NA(),Data!G148)</f>
        <v>No data</v>
      </c>
      <c r="J14" s="223" t="str">
        <f>IF(Data!H148=0,NA(),Data!H148)</f>
        <v>No data</v>
      </c>
      <c r="K14" s="218">
        <f>SUM(Data!G148:H148)</f>
        <v>0</v>
      </c>
    </row>
    <row r="15" spans="1:11" ht="14.45" x14ac:dyDescent="0.35">
      <c r="A15" s="208">
        <v>11</v>
      </c>
      <c r="B15" s="216" t="str">
        <f>Data!B122</f>
        <v>Abergavenny, Nevill Hall Hospital</v>
      </c>
      <c r="C15" s="217" t="str">
        <f>IF(Data!G122=0,NA(),Data!G122)</f>
        <v>No data</v>
      </c>
      <c r="D15" s="217" t="str">
        <f>IF(Data!H122=0,NA(),Data!H122)</f>
        <v>No data</v>
      </c>
      <c r="E15" s="218">
        <f>SUM(Data!G122:H122)</f>
        <v>0</v>
      </c>
      <c r="G15" s="208">
        <v>13</v>
      </c>
      <c r="H15" s="223" t="str">
        <f>Data!B149</f>
        <v>Bridgend, Princess of Wales Hospital</v>
      </c>
      <c r="I15" s="223" t="str">
        <f>IF(Data!G149=0,NA(),Data!G149)</f>
        <v>No data</v>
      </c>
      <c r="J15" s="223" t="str">
        <f>IF(Data!H149=0,NA(),Data!H149)</f>
        <v>No data</v>
      </c>
      <c r="K15" s="218">
        <f>SUM(Data!G149:H149)</f>
        <v>0</v>
      </c>
    </row>
    <row r="16" spans="1:11" ht="14.45" x14ac:dyDescent="0.35">
      <c r="A16" s="208">
        <v>14</v>
      </c>
      <c r="B16" s="216" t="str">
        <f>Data!B125</f>
        <v xml:space="preserve">Haverford West, Withybush Hospital </v>
      </c>
      <c r="C16" s="217" t="str">
        <f>IF(Data!G125=0,NA(),Data!G125)</f>
        <v>No data</v>
      </c>
      <c r="D16" s="217" t="str">
        <f>IF(Data!H125=0,NA(),Data!H125)</f>
        <v>No data</v>
      </c>
      <c r="E16" s="218">
        <f>SUM(Data!G125:H125)</f>
        <v>0</v>
      </c>
      <c r="G16" s="208">
        <v>18</v>
      </c>
      <c r="H16" s="223" t="str">
        <f>Data!B154</f>
        <v xml:space="preserve">Newport, Royal Gwent Hospital </v>
      </c>
      <c r="I16" s="223" t="str">
        <f>IF(Data!G154=0,NA(),Data!G154)</f>
        <v>No data</v>
      </c>
      <c r="J16" s="223" t="str">
        <f>IF(Data!H154=0,NA(),Data!H154)</f>
        <v>No data</v>
      </c>
      <c r="K16" s="218">
        <f>SUM(Data!G154:H154)</f>
        <v>0</v>
      </c>
    </row>
    <row r="17" spans="1:11" ht="14.45" x14ac:dyDescent="0.35">
      <c r="A17" s="208">
        <v>15</v>
      </c>
      <c r="B17" s="216" t="str">
        <f>Data!B126</f>
        <v xml:space="preserve">Llantrisant, Royal Glamorgan Hospital </v>
      </c>
      <c r="C17" s="217" t="str">
        <f>IF(Data!G126=0,NA(),Data!G126)</f>
        <v>No data</v>
      </c>
      <c r="D17" s="217" t="str">
        <f>IF(Data!H126=0,NA(),Data!H126)</f>
        <v>No data</v>
      </c>
      <c r="E17" s="218">
        <f>SUM(Data!G126:H126)</f>
        <v>0</v>
      </c>
      <c r="G17" s="208">
        <v>19</v>
      </c>
      <c r="H17" s="223" t="str">
        <f>Data!B155</f>
        <v>Swansea, Singleton Hospital</v>
      </c>
      <c r="I17" s="223" t="str">
        <f>IF(Data!G155=0,NA(),Data!G155)</f>
        <v>No data</v>
      </c>
      <c r="J17" s="223" t="str">
        <f>IF(Data!H155=0,NA(),Data!H155)</f>
        <v>No data</v>
      </c>
      <c r="K17" s="218">
        <f>SUM(Data!G155:H155)</f>
        <v>0</v>
      </c>
    </row>
    <row r="18" spans="1:11" ht="14.45" x14ac:dyDescent="0.35">
      <c r="A18" s="208">
        <v>16</v>
      </c>
      <c r="B18" s="216" t="str">
        <f>Data!B127</f>
        <v>Merthyr Tydfil, Prince Charles Hospital</v>
      </c>
      <c r="C18" s="217" t="str">
        <f>IF(Data!G127=0,NA(),Data!G127)</f>
        <v>No data</v>
      </c>
      <c r="D18" s="217" t="str">
        <f>IF(Data!H127=0,NA(),Data!H127)</f>
        <v>No data</v>
      </c>
      <c r="E18" s="218">
        <f>SUM(Data!G127:H127)</f>
        <v>0</v>
      </c>
      <c r="G18" s="208">
        <v>8</v>
      </c>
      <c r="H18" s="223" t="str">
        <f>Data!B144</f>
        <v xml:space="preserve">Swindon, Great Weston Hospital </v>
      </c>
      <c r="I18" s="223" t="str">
        <f>IF(Data!G144=0,NA(),Data!G144)</f>
        <v>No data</v>
      </c>
      <c r="J18" s="223" t="str">
        <f>IF(Data!H144=0,NA(),Data!H144)</f>
        <v>No data</v>
      </c>
      <c r="K18" s="218">
        <f>SUM(Data!G144:H144)</f>
        <v>0</v>
      </c>
    </row>
    <row r="19" spans="1:11" ht="14.45" x14ac:dyDescent="0.35">
      <c r="A19" s="208">
        <v>17</v>
      </c>
      <c r="B19" s="216" t="str">
        <f>Data!B128</f>
        <v xml:space="preserve">Newport, Royal Gwent Hospital </v>
      </c>
      <c r="C19" s="217" t="str">
        <f>IF(Data!G128=0,NA(),Data!G128)</f>
        <v>No data</v>
      </c>
      <c r="D19" s="217" t="str">
        <f>IF(Data!H128=0,NA(),Data!H128)</f>
        <v>No data</v>
      </c>
      <c r="E19" s="218">
        <f>SUM(Data!G128:H128)</f>
        <v>0</v>
      </c>
      <c r="G19" s="208">
        <v>11</v>
      </c>
      <c r="H19" s="223" t="str">
        <f>Data!B147</f>
        <v xml:space="preserve">Truro, Royal Cornwall Hospital </v>
      </c>
      <c r="I19" s="223" t="str">
        <f>IF(Data!G147=0,NA(),Data!G147)</f>
        <v>No data</v>
      </c>
      <c r="J19" s="223" t="str">
        <f>IF(Data!H147=0,NA(),Data!H147)</f>
        <v>No data</v>
      </c>
      <c r="K19" s="218">
        <f>SUM(Data!G147:H147)</f>
        <v>0</v>
      </c>
    </row>
    <row r="20" spans="1:11" ht="14.45" x14ac:dyDescent="0.35">
      <c r="A20" s="208">
        <v>18</v>
      </c>
      <c r="B20" s="216" t="str">
        <f>Data!B129</f>
        <v xml:space="preserve">Swansea, Singleton Hospital </v>
      </c>
      <c r="C20" s="217" t="str">
        <f>IF(Data!G129=0,NA(),Data!G129)</f>
        <v>No data</v>
      </c>
      <c r="D20" s="217" t="str">
        <f>IF(Data!H129=0,NA(),Data!H129)</f>
        <v>No data</v>
      </c>
      <c r="E20" s="218">
        <f>SUM(Data!G129:H129)</f>
        <v>0</v>
      </c>
      <c r="G20" s="208">
        <v>10</v>
      </c>
      <c r="H20" s="223" t="str">
        <f>Data!B146</f>
        <v xml:space="preserve">Torquay, Torbay General District Hospital </v>
      </c>
      <c r="I20" s="223" t="str">
        <f>IF(Data!G146=0,NA(),Data!G146)</f>
        <v>No data</v>
      </c>
      <c r="J20" s="223" t="str">
        <f>IF(Data!H146=0,NA(),Data!H146)</f>
        <v>No data</v>
      </c>
      <c r="K20" s="218">
        <f>SUM(Data!G146:H146)</f>
        <v>0</v>
      </c>
    </row>
    <row r="21" spans="1:11" ht="14.45" x14ac:dyDescent="0.35">
      <c r="A21" s="208">
        <v>2</v>
      </c>
      <c r="B21" s="216" t="str">
        <f>Data!B113</f>
        <v>Cardiff, University Hospital of Wales</v>
      </c>
      <c r="C21" s="217" t="str">
        <f>IF(Data!G113=0,NA(),Data!G113)</f>
        <v>No data</v>
      </c>
      <c r="D21" s="217" t="str">
        <f>IF(Data!H113=0,NA(),Data!H113)</f>
        <v>No data</v>
      </c>
      <c r="E21" s="218">
        <f>SUM(Data!G113:H113)</f>
        <v>0</v>
      </c>
      <c r="G21" s="208">
        <v>2</v>
      </c>
      <c r="H21" s="223" t="str">
        <f>Data!B138</f>
        <v>Cardiff, Noah’s Ark Children’s Hospital</v>
      </c>
      <c r="I21" s="223" t="str">
        <f>IF(Data!G138=0,NA(),Data!G138)</f>
        <v>No data</v>
      </c>
      <c r="J21" s="223" t="str">
        <f>IF(Data!H138=0,NA(),Data!H138)</f>
        <v>No data</v>
      </c>
      <c r="K21" s="218">
        <f>SUM(Data!G138:H138)</f>
        <v>0</v>
      </c>
    </row>
    <row r="22" spans="1:11" ht="14.45" x14ac:dyDescent="0.35">
      <c r="A22" s="208">
        <v>1</v>
      </c>
      <c r="B22" s="216" t="str">
        <f>Data!B112</f>
        <v>Bristol, Bristol Heart Institute</v>
      </c>
      <c r="C22" s="217" t="str">
        <f>IF(Data!G112=0,NA(),Data!G112)</f>
        <v>No data</v>
      </c>
      <c r="D22" s="217" t="str">
        <f>IF(Data!H112=0,NA(),Data!H112)</f>
        <v>No data</v>
      </c>
      <c r="E22" s="218">
        <f>SUM(Data!G112:H112)</f>
        <v>0</v>
      </c>
      <c r="G22" s="208">
        <v>16</v>
      </c>
      <c r="H22" s="223" t="str">
        <f>Data!B152</f>
        <v xml:space="preserve">Llantrisant, Royal Glamorgan Hospital </v>
      </c>
      <c r="I22" s="223" t="str">
        <f>IF(Data!G152=0,NA(),Data!G152)</f>
        <v>No data</v>
      </c>
      <c r="J22" s="223" t="str">
        <f>IF(Data!H152=0,NA(),Data!H152)</f>
        <v>No data</v>
      </c>
      <c r="K22" s="218">
        <f>SUM(Data!G152:H152)</f>
        <v>0</v>
      </c>
    </row>
    <row r="23" spans="1:11" ht="14.45" x14ac:dyDescent="0.35">
      <c r="A23" s="208">
        <v>6</v>
      </c>
      <c r="B23" s="216" t="str">
        <f>Data!B117</f>
        <v>Plymouth, Derriford Hospital</v>
      </c>
      <c r="C23" s="217" t="str">
        <f>IF(Data!G117=0,NA(),Data!G117)</f>
        <v>No data</v>
      </c>
      <c r="D23" s="217" t="str">
        <f>IF(Data!H117=0,NA(),Data!H117)</f>
        <v>No data</v>
      </c>
      <c r="E23" s="218">
        <f>SUM(Data!G117:H117)</f>
        <v>0</v>
      </c>
      <c r="G23" s="208">
        <v>9</v>
      </c>
      <c r="H23" s="223" t="str">
        <f>Data!B145</f>
        <v xml:space="preserve">Taunton, Musgrove Park Hospital </v>
      </c>
      <c r="I23" s="223" t="str">
        <f>IF(Data!G145=0,NA(),Data!G145)</f>
        <v>No data</v>
      </c>
      <c r="J23" s="223" t="str">
        <f>IF(Data!H145=0,NA(),Data!H145)</f>
        <v>No data</v>
      </c>
      <c r="K23" s="218">
        <f>SUM(Data!G145:H145)</f>
        <v>0</v>
      </c>
    </row>
    <row r="24" spans="1:11" ht="14.45" x14ac:dyDescent="0.35">
      <c r="A24" s="208">
        <v>12</v>
      </c>
      <c r="B24" s="216" t="str">
        <f>Data!B123</f>
        <v>Bridgend, Princess of Wales Hospital</v>
      </c>
      <c r="C24" s="217" t="str">
        <f>IF(Data!G123=0,NA(),Data!G123)</f>
        <v>No data</v>
      </c>
      <c r="D24" s="217" t="str">
        <f>IF(Data!H123=0,NA(),Data!H123)</f>
        <v>No data</v>
      </c>
      <c r="E24" s="218">
        <f>SUM(Data!G123:H123)</f>
        <v>0</v>
      </c>
      <c r="G24" s="208">
        <v>4</v>
      </c>
      <c r="H24" s="223" t="str">
        <f>Data!B140</f>
        <v xml:space="preserve">Bath, Royal United Hospital </v>
      </c>
      <c r="I24" s="223">
        <v>15</v>
      </c>
      <c r="J24" s="223">
        <v>15</v>
      </c>
      <c r="K24" s="218">
        <f>SUM(I24:J24)</f>
        <v>30</v>
      </c>
    </row>
    <row r="25" spans="1:11" ht="14.45" x14ac:dyDescent="0.35">
      <c r="A25" s="208">
        <v>13</v>
      </c>
      <c r="B25" s="216" t="str">
        <f>Data!B124</f>
        <v xml:space="preserve">Carmarthen, Glangwilli General Hospital </v>
      </c>
      <c r="C25" s="217" t="str">
        <f>IF(Data!G124=0,NA(),Data!G124)</f>
        <v>No data</v>
      </c>
      <c r="D25" s="217" t="str">
        <f>IF(Data!H124=0,NA(),Data!H124)</f>
        <v>No data</v>
      </c>
      <c r="E25" s="218">
        <f>SUM(Data!G124:H124)</f>
        <v>0</v>
      </c>
      <c r="G25" s="208">
        <v>17</v>
      </c>
      <c r="H25" s="223" t="str">
        <f>Data!B153</f>
        <v>Merthyr Tydfil, Prince Charles Hospital</v>
      </c>
      <c r="I25" s="223" t="str">
        <f>IF(Data!G153=0,NA(),Data!G153)</f>
        <v>No data</v>
      </c>
      <c r="J25" s="223" t="str">
        <f>IF(Data!H153=0,NA(),Data!H153)</f>
        <v>No data</v>
      </c>
      <c r="K25" s="218">
        <f>SUM(Data!G153:H153)</f>
        <v>0</v>
      </c>
    </row>
    <row r="26" spans="1:11" ht="14.45" x14ac:dyDescent="0.35">
      <c r="A26" s="208">
        <v>5</v>
      </c>
      <c r="B26" s="216" t="str">
        <f>Data!B116</f>
        <v>Gloucester, Gloucestershire Hospitals</v>
      </c>
      <c r="C26" s="217" t="str">
        <f>IF(Data!G116=0,NA(),Data!G116)</f>
        <v>No data</v>
      </c>
      <c r="D26" s="217" t="str">
        <f>IF(Data!H116=0,NA(),Data!H116)</f>
        <v>No data</v>
      </c>
      <c r="E26" s="218">
        <f>SUM(Data!G116:H116)</f>
        <v>0</v>
      </c>
      <c r="G26" s="208">
        <v>1</v>
      </c>
      <c r="H26" s="223" t="str">
        <f>Data!B137</f>
        <v xml:space="preserve">Bristol, Bristol Royal Hospital for Children </v>
      </c>
      <c r="I26" s="223" t="str">
        <f>IF(Data!G137=0,NA(),Data!G137)</f>
        <v>No data</v>
      </c>
      <c r="J26" s="223" t="str">
        <f>IF(Data!H137=0,NA(),Data!H137)</f>
        <v>No data</v>
      </c>
      <c r="K26" s="218">
        <f>SUM(Data!G137:H137)</f>
        <v>0</v>
      </c>
    </row>
    <row r="27" spans="1:11" ht="14.45" x14ac:dyDescent="0.35">
      <c r="A27" s="209">
        <v>4</v>
      </c>
      <c r="B27" s="219" t="str">
        <f>Data!B115</f>
        <v>Exeter, Royal Devon and Exeter Hospital</v>
      </c>
      <c r="C27" s="220" t="str">
        <f>IF(Data!G115=0,NA(),Data!G115)</f>
        <v>No data</v>
      </c>
      <c r="D27" s="220" t="str">
        <f>IF(Data!H115=0,NA(),Data!H115)</f>
        <v>No data</v>
      </c>
      <c r="E27" s="221">
        <f>SUM(Data!G115:H115)</f>
        <v>0</v>
      </c>
      <c r="G27" s="208">
        <v>15</v>
      </c>
      <c r="H27" s="223" t="str">
        <f>Data!B151</f>
        <v xml:space="preserve">Haverfordwest, Withybush Hospital </v>
      </c>
      <c r="I27" s="223" t="str">
        <f>IF(Data!G151=0,NA(),Data!G151)</f>
        <v>No data</v>
      </c>
      <c r="J27" s="223" t="str">
        <f>IF(Data!H151=0,NA(),Data!H151)</f>
        <v>No data</v>
      </c>
      <c r="K27" s="218">
        <f>SUM(Data!G151:H151)</f>
        <v>0</v>
      </c>
    </row>
    <row r="28" spans="1:11" ht="14.45" x14ac:dyDescent="0.35">
      <c r="G28" s="209">
        <v>14</v>
      </c>
      <c r="H28" s="224" t="str">
        <f>Data!B150</f>
        <v xml:space="preserve">Carmarthen, Glangwilli General Hospital </v>
      </c>
      <c r="I28" s="224" t="str">
        <f>IF(Data!G150=0,NA(),Data!G150)</f>
        <v>No data</v>
      </c>
      <c r="J28" s="224" t="str">
        <f>IF(Data!H150=0,NA(),Data!H150)</f>
        <v>No data</v>
      </c>
      <c r="K28" s="221">
        <f>SUM(Data!G150:H150)</f>
        <v>0</v>
      </c>
    </row>
    <row r="31" spans="1:11" s="144" customFormat="1" ht="18.600000000000001" x14ac:dyDescent="0.45">
      <c r="B31" s="144" t="s">
        <v>137</v>
      </c>
    </row>
    <row r="32" spans="1:11" s="145" customFormat="1" ht="43.5" customHeight="1" x14ac:dyDescent="0.5">
      <c r="B32" s="146" t="s">
        <v>140</v>
      </c>
    </row>
    <row r="33" spans="1:13" ht="14.45" x14ac:dyDescent="0.35">
      <c r="B33" s="60"/>
      <c r="C33" s="151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13" ht="15" customHeight="1" x14ac:dyDescent="0.35">
      <c r="A34" s="56"/>
      <c r="B34" s="190" t="s">
        <v>101</v>
      </c>
      <c r="C34" s="56"/>
      <c r="D34" s="56"/>
      <c r="E34" s="56"/>
      <c r="F34" s="190"/>
      <c r="G34" s="190"/>
      <c r="H34" s="60"/>
      <c r="I34" s="190" t="s">
        <v>99</v>
      </c>
      <c r="J34" s="192"/>
      <c r="K34" s="193"/>
      <c r="L34" s="193"/>
      <c r="M34" s="193"/>
    </row>
    <row r="35" spans="1:13" x14ac:dyDescent="0.25">
      <c r="A35" s="207"/>
      <c r="B35" s="196"/>
      <c r="C35" s="196" t="s">
        <v>122</v>
      </c>
      <c r="D35" s="196" t="s">
        <v>123</v>
      </c>
      <c r="E35" s="196" t="s">
        <v>41</v>
      </c>
      <c r="F35" s="197" t="s">
        <v>38</v>
      </c>
      <c r="G35" s="190"/>
      <c r="H35" s="194"/>
      <c r="I35" s="195"/>
      <c r="J35" s="196" t="s">
        <v>122</v>
      </c>
      <c r="K35" s="196" t="s">
        <v>123</v>
      </c>
      <c r="L35" s="196" t="s">
        <v>41</v>
      </c>
      <c r="M35" s="197" t="s">
        <v>38</v>
      </c>
    </row>
    <row r="36" spans="1:13" ht="14.45" x14ac:dyDescent="0.35">
      <c r="A36" s="208">
        <v>3</v>
      </c>
      <c r="B36" s="199" t="s">
        <v>84</v>
      </c>
      <c r="C36" s="200" t="str">
        <f>IF(Data!J139=0,NA(),Data!J139)</f>
        <v>No data</v>
      </c>
      <c r="D36" s="200" t="str">
        <f>IF(Data!K139=0,NA(),Data!K139)</f>
        <v>No data</v>
      </c>
      <c r="E36" s="200" t="str">
        <f>IF(Data!L139=0,NA(),Data!L139)</f>
        <v>No data</v>
      </c>
      <c r="F36" s="201">
        <f>SUM(Data!J139:L139)</f>
        <v>0</v>
      </c>
      <c r="G36" s="191"/>
      <c r="H36" s="202">
        <v>5</v>
      </c>
      <c r="I36" s="199" t="s">
        <v>76</v>
      </c>
      <c r="J36" s="200" t="str">
        <f>IF(Data!J116=0,NA(),Data!J116)</f>
        <v>No data</v>
      </c>
      <c r="K36" s="200" t="str">
        <f>IF(Data!K116=0,NA(),Data!K116)</f>
        <v>No data</v>
      </c>
      <c r="L36" s="200" t="str">
        <f>IF(Data!L116=0,NA(),Data!L116)</f>
        <v>No data</v>
      </c>
      <c r="M36" s="201">
        <f>SUM(Data!J116:L116)</f>
        <v>0</v>
      </c>
    </row>
    <row r="37" spans="1:13" ht="14.45" x14ac:dyDescent="0.35">
      <c r="A37" s="208">
        <v>6</v>
      </c>
      <c r="B37" s="199" t="s">
        <v>87</v>
      </c>
      <c r="C37" s="200" t="str">
        <f>IF(Data!J142=0,NA(),Data!J142)</f>
        <v>No data</v>
      </c>
      <c r="D37" s="200" t="str">
        <f>IF(Data!K142=0,NA(),Data!K142)</f>
        <v>No data</v>
      </c>
      <c r="E37" s="200" t="str">
        <f>IF(Data!L142=0,NA(),Data!L142)</f>
        <v>No data</v>
      </c>
      <c r="F37" s="201">
        <f>SUM(Data!J142:L142)</f>
        <v>0</v>
      </c>
      <c r="G37" s="191"/>
      <c r="H37" s="198">
        <v>7</v>
      </c>
      <c r="I37" s="199" t="s">
        <v>71</v>
      </c>
      <c r="J37" s="200" t="str">
        <f>IF(Data!J118=0,NA(),Data!J118)</f>
        <v>No data</v>
      </c>
      <c r="K37" s="200" t="str">
        <f>IF(Data!K118=0,NA(),Data!K118)</f>
        <v>No data</v>
      </c>
      <c r="L37" s="200" t="str">
        <f>IF(Data!L118=0,NA(),Data!L118)</f>
        <v>No data</v>
      </c>
      <c r="M37" s="201">
        <f>SUM(Data!J118:L118)</f>
        <v>0</v>
      </c>
    </row>
    <row r="38" spans="1:13" ht="14.45" x14ac:dyDescent="0.35">
      <c r="A38" s="208">
        <v>7</v>
      </c>
      <c r="B38" s="199" t="s">
        <v>88</v>
      </c>
      <c r="C38" s="200" t="str">
        <f>IF(Data!J143=0,NA(),Data!J143)</f>
        <v>No data</v>
      </c>
      <c r="D38" s="200" t="str">
        <f>IF(Data!K143=0,NA(),Data!K143)</f>
        <v>No data</v>
      </c>
      <c r="E38" s="200" t="str">
        <f>IF(Data!L143=0,NA(),Data!L143)</f>
        <v>No data</v>
      </c>
      <c r="F38" s="201">
        <f>SUM(Data!J143:L143)</f>
        <v>0</v>
      </c>
      <c r="G38" s="191"/>
      <c r="H38" s="202">
        <v>8</v>
      </c>
      <c r="I38" s="199" t="s">
        <v>77</v>
      </c>
      <c r="J38" s="200" t="str">
        <f>IF(Data!J119=0,NA(),Data!J119)</f>
        <v>No data</v>
      </c>
      <c r="K38" s="200" t="str">
        <f>IF(Data!K119=0,NA(),Data!K119)</f>
        <v>No data</v>
      </c>
      <c r="L38" s="200" t="str">
        <f>IF(Data!L119=0,NA(),Data!L119)</f>
        <v>No data</v>
      </c>
      <c r="M38" s="201">
        <f>SUM(Data!J119:L119)</f>
        <v>0</v>
      </c>
    </row>
    <row r="39" spans="1:13" ht="14.45" x14ac:dyDescent="0.35">
      <c r="A39" s="208">
        <v>8</v>
      </c>
      <c r="B39" s="199" t="s">
        <v>62</v>
      </c>
      <c r="C39" s="200" t="str">
        <f>IF(Data!J144=0,NA(),Data!J144)</f>
        <v>No data</v>
      </c>
      <c r="D39" s="200" t="str">
        <f>IF(Data!K144=0,NA(),Data!K144)</f>
        <v>No data</v>
      </c>
      <c r="E39" s="200" t="str">
        <f>IF(Data!L144=0,NA(),Data!L144)</f>
        <v>No data</v>
      </c>
      <c r="F39" s="201">
        <f>SUM(Data!J144:L144)</f>
        <v>0</v>
      </c>
      <c r="G39" s="191"/>
      <c r="H39" s="198">
        <v>10</v>
      </c>
      <c r="I39" s="199" t="s">
        <v>60</v>
      </c>
      <c r="J39" s="200" t="str">
        <f>IF(Data!J121=0,NA(),Data!J121)</f>
        <v>No data</v>
      </c>
      <c r="K39" s="200" t="str">
        <f>IF(Data!K121=0,NA(),Data!K121)</f>
        <v>No data</v>
      </c>
      <c r="L39" s="200" t="str">
        <f>IF(Data!L121=0,NA(),Data!L121)</f>
        <v>No data</v>
      </c>
      <c r="M39" s="201">
        <f>SUM(Data!J121:L121)</f>
        <v>0</v>
      </c>
    </row>
    <row r="40" spans="1:13" ht="14.45" x14ac:dyDescent="0.35">
      <c r="A40" s="208">
        <v>10</v>
      </c>
      <c r="B40" s="199" t="s">
        <v>72</v>
      </c>
      <c r="C40" s="200" t="str">
        <f>IF(Data!J146=0,NA(),Data!J146)</f>
        <v>No data</v>
      </c>
      <c r="D40" s="200" t="str">
        <f>IF(Data!K146=0,NA(),Data!K146)</f>
        <v>No data</v>
      </c>
      <c r="E40" s="200" t="str">
        <f>IF(Data!L146=0,NA(),Data!L146)</f>
        <v>No data</v>
      </c>
      <c r="F40" s="201">
        <f>SUM(Data!J146:L146)</f>
        <v>0</v>
      </c>
      <c r="G40" s="191"/>
      <c r="H40" s="202">
        <v>11</v>
      </c>
      <c r="I40" s="199" t="s">
        <v>79</v>
      </c>
      <c r="J40" s="200" t="str">
        <f>IF(Data!J122=0,NA(),Data!J122)</f>
        <v>No data</v>
      </c>
      <c r="K40" s="200" t="str">
        <f>IF(Data!K122=0,NA(),Data!K122)</f>
        <v>No data</v>
      </c>
      <c r="L40" s="200" t="str">
        <f>IF(Data!L122=0,NA(),Data!L122)</f>
        <v>No data</v>
      </c>
      <c r="M40" s="201">
        <f>SUM(Data!J122:L122)</f>
        <v>0</v>
      </c>
    </row>
    <row r="41" spans="1:13" ht="14.45" x14ac:dyDescent="0.35">
      <c r="A41" s="208">
        <v>11</v>
      </c>
      <c r="B41" s="199" t="s">
        <v>89</v>
      </c>
      <c r="C41" s="200" t="str">
        <f>IF(Data!J147=0,NA(),Data!J147)</f>
        <v>No data</v>
      </c>
      <c r="D41" s="200" t="str">
        <f>IF(Data!K147=0,NA(),Data!K147)</f>
        <v>No data</v>
      </c>
      <c r="E41" s="200" t="str">
        <f>IF(Data!L147=0,NA(),Data!L147)</f>
        <v>No data</v>
      </c>
      <c r="F41" s="201">
        <f>SUM(Data!J147:L147)</f>
        <v>0</v>
      </c>
      <c r="G41" s="191"/>
      <c r="H41" s="202">
        <v>14</v>
      </c>
      <c r="I41" s="199" t="s">
        <v>80</v>
      </c>
      <c r="J41" s="200" t="str">
        <f>IF(Data!J125=0,NA(),Data!J125)</f>
        <v>No data</v>
      </c>
      <c r="K41" s="200" t="str">
        <f>IF(Data!K125=0,NA(),Data!K125)</f>
        <v>No data</v>
      </c>
      <c r="L41" s="200" t="str">
        <f>IF(Data!L125=0,NA(),Data!L125)</f>
        <v>No data</v>
      </c>
      <c r="M41" s="201">
        <f>SUM(Data!J125:L125)</f>
        <v>0</v>
      </c>
    </row>
    <row r="42" spans="1:13" ht="14.45" x14ac:dyDescent="0.35">
      <c r="A42" s="208">
        <v>12</v>
      </c>
      <c r="B42" s="199" t="s">
        <v>79</v>
      </c>
      <c r="C42" s="200" t="str">
        <f>IF(Data!J148=0,NA(),Data!J148)</f>
        <v>No data</v>
      </c>
      <c r="D42" s="200" t="str">
        <f>IF(Data!K148=0,NA(),Data!K148)</f>
        <v>No data</v>
      </c>
      <c r="E42" s="200" t="str">
        <f>IF(Data!L148=0,NA(),Data!L148)</f>
        <v>No data</v>
      </c>
      <c r="F42" s="201">
        <f>SUM(Data!J148:L148)</f>
        <v>0</v>
      </c>
      <c r="G42" s="191"/>
      <c r="H42" s="202">
        <v>15</v>
      </c>
      <c r="I42" s="199" t="s">
        <v>66</v>
      </c>
      <c r="J42" s="200" t="str">
        <f>IF(Data!J126=0,NA(),Data!J126)</f>
        <v>No data</v>
      </c>
      <c r="K42" s="200" t="str">
        <f>IF(Data!K126=0,NA(),Data!K126)</f>
        <v>No data</v>
      </c>
      <c r="L42" s="200" t="str">
        <f>IF(Data!L126=0,NA(),Data!L126)</f>
        <v>No data</v>
      </c>
      <c r="M42" s="201">
        <f>SUM(Data!J126:L126)</f>
        <v>0</v>
      </c>
    </row>
    <row r="43" spans="1:13" ht="14.45" x14ac:dyDescent="0.35">
      <c r="A43" s="208">
        <v>13</v>
      </c>
      <c r="B43" s="199" t="s">
        <v>74</v>
      </c>
      <c r="C43" s="200" t="str">
        <f>IF(Data!J149=0,NA(),Data!J149)</f>
        <v>No data</v>
      </c>
      <c r="D43" s="200" t="str">
        <f>IF(Data!K149=0,NA(),Data!K149)</f>
        <v>No data</v>
      </c>
      <c r="E43" s="200" t="str">
        <f>IF(Data!L149=0,NA(),Data!L149)</f>
        <v>No data</v>
      </c>
      <c r="F43" s="201">
        <f>SUM(Data!J149:L149)</f>
        <v>0</v>
      </c>
      <c r="G43" s="191"/>
      <c r="H43" s="198">
        <v>16</v>
      </c>
      <c r="I43" s="199" t="s">
        <v>67</v>
      </c>
      <c r="J43" s="200" t="str">
        <f>IF(Data!J127=0,NA(),Data!J127)</f>
        <v>No data</v>
      </c>
      <c r="K43" s="200" t="str">
        <f>IF(Data!K127=0,NA(),Data!K127)</f>
        <v>No data</v>
      </c>
      <c r="L43" s="200" t="str">
        <f>IF(Data!L127=0,NA(),Data!L127)</f>
        <v>No data</v>
      </c>
      <c r="M43" s="201">
        <f>SUM(Data!J127:L127)</f>
        <v>0</v>
      </c>
    </row>
    <row r="44" spans="1:13" ht="14.45" x14ac:dyDescent="0.35">
      <c r="A44" s="208">
        <v>18</v>
      </c>
      <c r="B44" s="199" t="s">
        <v>81</v>
      </c>
      <c r="C44" s="200" t="str">
        <f>IF(Data!J154=0,NA(),Data!J154)</f>
        <v>No data</v>
      </c>
      <c r="D44" s="200" t="str">
        <f>IF(Data!K154=0,NA(),Data!K154)</f>
        <v>No data</v>
      </c>
      <c r="E44" s="200" t="str">
        <f>IF(Data!L154=0,NA(),Data!L154)</f>
        <v>No data</v>
      </c>
      <c r="F44" s="201">
        <f>SUM(Data!J154:L154)</f>
        <v>0</v>
      </c>
      <c r="G44" s="191"/>
      <c r="H44" s="202">
        <v>18</v>
      </c>
      <c r="I44" s="199" t="s">
        <v>82</v>
      </c>
      <c r="J44" s="200" t="str">
        <f>IF(Data!J129=0,NA(),Data!J129)</f>
        <v>No data</v>
      </c>
      <c r="K44" s="200" t="str">
        <f>IF(Data!K129=0,NA(),Data!K129)</f>
        <v>No data</v>
      </c>
      <c r="L44" s="200" t="str">
        <f>IF(Data!L129=0,NA(),Data!L129)</f>
        <v>No data</v>
      </c>
      <c r="M44" s="201">
        <f>SUM(Data!J129:L129)</f>
        <v>0</v>
      </c>
    </row>
    <row r="45" spans="1:13" ht="14.45" x14ac:dyDescent="0.35">
      <c r="A45" s="208">
        <v>19</v>
      </c>
      <c r="B45" s="199" t="s">
        <v>68</v>
      </c>
      <c r="C45" s="200" t="str">
        <f>IF(Data!J155=0,NA(),Data!J155)</f>
        <v>No data</v>
      </c>
      <c r="D45" s="200" t="str">
        <f>IF(Data!K155=0,NA(),Data!K155)</f>
        <v>No data</v>
      </c>
      <c r="E45" s="200" t="str">
        <f>IF(Data!L155=0,NA(),Data!L155)</f>
        <v>No data</v>
      </c>
      <c r="F45" s="201">
        <f>SUM(Data!J155:L155)</f>
        <v>0</v>
      </c>
      <c r="G45" s="191"/>
      <c r="H45" s="202">
        <v>9</v>
      </c>
      <c r="I45" s="199" t="s">
        <v>78</v>
      </c>
      <c r="J45" s="200" t="str">
        <f>IF(Data!J120=0,NA(),Data!J120)</f>
        <v>No data</v>
      </c>
      <c r="K45" s="200" t="str">
        <f>IF(Data!K120=0,NA(),Data!K120)</f>
        <v>No data</v>
      </c>
      <c r="L45" s="200" t="str">
        <f>IF(Data!L120=0,NA(),Data!L120)</f>
        <v>No data</v>
      </c>
      <c r="M45" s="201">
        <f>SUM(Data!J120:L120)</f>
        <v>0</v>
      </c>
    </row>
    <row r="46" spans="1:13" ht="14.45" x14ac:dyDescent="0.35">
      <c r="A46" s="208">
        <v>4</v>
      </c>
      <c r="B46" s="199" t="s">
        <v>85</v>
      </c>
      <c r="C46" s="200" t="str">
        <f>IF(Data!J140=0,NA(),Data!J140)</f>
        <v>No data</v>
      </c>
      <c r="D46" s="200" t="str">
        <f>IF(Data!K140=0,NA(),Data!K140)</f>
        <v>No data</v>
      </c>
      <c r="E46" s="200" t="str">
        <f>IF(Data!L140=0,NA(),Data!L140)</f>
        <v>No data</v>
      </c>
      <c r="F46" s="201">
        <f>SUM(Data!J140:L140)</f>
        <v>0</v>
      </c>
      <c r="G46" s="191"/>
      <c r="H46" s="202">
        <v>17</v>
      </c>
      <c r="I46" s="199" t="s">
        <v>81</v>
      </c>
      <c r="J46" s="200" t="str">
        <f>IF(Data!J128=0,NA(),Data!J128)</f>
        <v>No data</v>
      </c>
      <c r="K46" s="200" t="str">
        <f>IF(Data!K128=0,NA(),Data!K128)</f>
        <v>No data</v>
      </c>
      <c r="L46" s="200" t="str">
        <f>IF(Data!L128=0,NA(),Data!L128)</f>
        <v>No data</v>
      </c>
      <c r="M46" s="201">
        <f>SUM(Data!J128:L128)</f>
        <v>0</v>
      </c>
    </row>
    <row r="47" spans="1:13" ht="14.45" x14ac:dyDescent="0.35">
      <c r="A47" s="208">
        <v>15</v>
      </c>
      <c r="B47" s="199" t="s">
        <v>90</v>
      </c>
      <c r="C47" s="200" t="str">
        <f>IF(Data!J151=0,NA(),Data!J151)</f>
        <v>No data</v>
      </c>
      <c r="D47" s="200" t="str">
        <f>IF(Data!K151=0,NA(),Data!K151)</f>
        <v>No data</v>
      </c>
      <c r="E47" s="200" t="str">
        <f>IF(Data!L151=0,NA(),Data!L151)</f>
        <v>No data</v>
      </c>
      <c r="F47" s="201">
        <f>SUM(Data!J151:L151)</f>
        <v>0</v>
      </c>
      <c r="G47" s="191"/>
      <c r="H47" s="198">
        <v>13</v>
      </c>
      <c r="I47" s="199" t="s">
        <v>70</v>
      </c>
      <c r="J47" s="200" t="str">
        <f>IF(Data!J124=0,NA(),Data!J124)</f>
        <v>No data</v>
      </c>
      <c r="K47" s="200" t="str">
        <f>IF(Data!K124=0,NA(),Data!K124)</f>
        <v>No data</v>
      </c>
      <c r="L47" s="200" t="str">
        <f>IF(Data!L124=0,NA(),Data!L124)</f>
        <v>No data</v>
      </c>
      <c r="M47" s="201">
        <f>SUM(Data!J124:L124)</f>
        <v>0</v>
      </c>
    </row>
    <row r="48" spans="1:13" ht="14.45" x14ac:dyDescent="0.35">
      <c r="A48" s="208">
        <v>16</v>
      </c>
      <c r="B48" s="199" t="s">
        <v>66</v>
      </c>
      <c r="C48" s="200" t="str">
        <f>IF(Data!J152=0,NA(),Data!J152)</f>
        <v>No data</v>
      </c>
      <c r="D48" s="200" t="str">
        <f>IF(Data!K152=0,NA(),Data!K152)</f>
        <v>No data</v>
      </c>
      <c r="E48" s="200" t="str">
        <f>IF(Data!L152=0,NA(),Data!L152)</f>
        <v>No data</v>
      </c>
      <c r="F48" s="201">
        <f>SUM(Data!J152:L152)</f>
        <v>0</v>
      </c>
      <c r="G48" s="191"/>
      <c r="H48" s="202">
        <v>3</v>
      </c>
      <c r="I48" s="199" t="s">
        <v>63</v>
      </c>
      <c r="J48" s="200" t="str">
        <f>IF(Data!J114=0,NA(),Data!J114)</f>
        <v>No data</v>
      </c>
      <c r="K48" s="200" t="str">
        <f>IF(Data!K114=0,NA(),Data!K114)</f>
        <v>No data</v>
      </c>
      <c r="L48" s="200" t="str">
        <f>IF(Data!L114=0,NA(),Data!L114)</f>
        <v>No data</v>
      </c>
      <c r="M48" s="201">
        <f>SUM(Data!J114:L114)</f>
        <v>0</v>
      </c>
    </row>
    <row r="49" spans="1:13" ht="14.45" x14ac:dyDescent="0.35">
      <c r="A49" s="208">
        <v>17</v>
      </c>
      <c r="B49" s="199" t="s">
        <v>67</v>
      </c>
      <c r="C49" s="200" t="str">
        <f>IF(Data!J153=0,NA(),Data!J153)</f>
        <v>No data</v>
      </c>
      <c r="D49" s="200" t="str">
        <f>IF(Data!K153=0,NA(),Data!K153)</f>
        <v>No data</v>
      </c>
      <c r="E49" s="200" t="str">
        <f>IF(Data!L153=0,NA(),Data!L153)</f>
        <v>No data</v>
      </c>
      <c r="F49" s="201">
        <f>SUM(Data!J153:L153)</f>
        <v>0</v>
      </c>
      <c r="G49" s="191"/>
      <c r="H49" s="202">
        <v>2</v>
      </c>
      <c r="I49" s="199" t="s">
        <v>65</v>
      </c>
      <c r="J49" s="200" t="str">
        <f>IF(Data!J113=0,NA(),Data!J113)</f>
        <v>No data</v>
      </c>
      <c r="K49" s="200" t="str">
        <f>IF(Data!K113=0,NA(),Data!K113)</f>
        <v>No data</v>
      </c>
      <c r="L49" s="200" t="str">
        <f>IF(Data!L113=0,NA(),Data!L113)</f>
        <v>No data</v>
      </c>
      <c r="M49" s="201">
        <f>SUM(Data!J113:L113)</f>
        <v>0</v>
      </c>
    </row>
    <row r="50" spans="1:13" ht="14.45" x14ac:dyDescent="0.35">
      <c r="A50" s="208">
        <v>14</v>
      </c>
      <c r="B50" s="199" t="s">
        <v>70</v>
      </c>
      <c r="C50" s="200" t="str">
        <f>IF(Data!J150=0,NA(),Data!J150)</f>
        <v>No data</v>
      </c>
      <c r="D50" s="200" t="str">
        <f>IF(Data!K150=0,NA(),Data!K150)</f>
        <v>No data</v>
      </c>
      <c r="E50" s="200" t="str">
        <f>IF(Data!L150=0,NA(),Data!L150)</f>
        <v>No data</v>
      </c>
      <c r="F50" s="201">
        <f>SUM(Data!J150:L150)</f>
        <v>0</v>
      </c>
      <c r="G50" s="191"/>
      <c r="H50" s="198">
        <v>4</v>
      </c>
      <c r="I50" s="199" t="s">
        <v>61</v>
      </c>
      <c r="J50" s="200" t="str">
        <f>IF(Data!J115=0,NA(),Data!J115)</f>
        <v>No data</v>
      </c>
      <c r="K50" s="200" t="str">
        <f>IF(Data!K115=0,NA(),Data!K115)</f>
        <v>No data</v>
      </c>
      <c r="L50" s="200" t="str">
        <f>IF(Data!L115=0,NA(),Data!L115)</f>
        <v>No data</v>
      </c>
      <c r="M50" s="201">
        <f>SUM(Data!J115:L115)</f>
        <v>0</v>
      </c>
    </row>
    <row r="51" spans="1:13" ht="14.45" x14ac:dyDescent="0.35">
      <c r="A51" s="208">
        <v>9</v>
      </c>
      <c r="B51" s="199" t="s">
        <v>77</v>
      </c>
      <c r="C51" s="200" t="str">
        <f>IF(Data!J145=0,NA(),Data!J145)</f>
        <v>No data</v>
      </c>
      <c r="D51" s="200" t="str">
        <f>IF(Data!K145=0,NA(),Data!K145)</f>
        <v>No data</v>
      </c>
      <c r="E51" s="200" t="str">
        <f>IF(Data!L145=0,NA(),Data!L145)</f>
        <v>No data</v>
      </c>
      <c r="F51" s="201">
        <f>SUM(Data!J145:L145)</f>
        <v>0</v>
      </c>
      <c r="G51" s="191"/>
      <c r="H51" s="202">
        <v>12</v>
      </c>
      <c r="I51" s="199" t="s">
        <v>74</v>
      </c>
      <c r="J51" s="200" t="str">
        <f>IF(Data!J123=0,NA(),Data!J123)</f>
        <v>No data</v>
      </c>
      <c r="K51" s="200" t="str">
        <f>IF(Data!K123=0,NA(),Data!K123)</f>
        <v>No data</v>
      </c>
      <c r="L51" s="200" t="str">
        <f>IF(Data!L123=0,NA(),Data!L123)</f>
        <v>No data</v>
      </c>
      <c r="M51" s="201">
        <f>SUM(Data!J123:L123)</f>
        <v>0</v>
      </c>
    </row>
    <row r="52" spans="1:13" ht="14.45" x14ac:dyDescent="0.35">
      <c r="A52" s="208">
        <v>5</v>
      </c>
      <c r="B52" s="199" t="s">
        <v>86</v>
      </c>
      <c r="C52" s="200" t="str">
        <f>IF(Data!J141=0,NA(),Data!J141)</f>
        <v>No data</v>
      </c>
      <c r="D52" s="200" t="str">
        <f>IF(Data!K141=0,NA(),Data!K141)</f>
        <v>No data</v>
      </c>
      <c r="E52" s="200" t="str">
        <f>IF(Data!L141=0,NA(),Data!L141)</f>
        <v>No data</v>
      </c>
      <c r="F52" s="201">
        <f>SUM(Data!J141:L141)</f>
        <v>0</v>
      </c>
      <c r="G52" s="191"/>
      <c r="H52" s="198">
        <v>1</v>
      </c>
      <c r="I52" s="199" t="s">
        <v>59</v>
      </c>
      <c r="J52" s="200" t="str">
        <f>IF(Data!J112=0,NA(),Data!J112)</f>
        <v>No data</v>
      </c>
      <c r="K52" s="200" t="str">
        <f>IF(Data!K112=0,NA(),Data!K112)</f>
        <v>No data</v>
      </c>
      <c r="L52" s="200" t="str">
        <f>IF(Data!L112=0,NA(),Data!L112)</f>
        <v>No data</v>
      </c>
      <c r="M52" s="201">
        <f>SUM(Data!J112:L112)</f>
        <v>0</v>
      </c>
    </row>
    <row r="53" spans="1:13" x14ac:dyDescent="0.25">
      <c r="A53" s="208">
        <v>2</v>
      </c>
      <c r="B53" s="199" t="s">
        <v>73</v>
      </c>
      <c r="C53" s="200" t="str">
        <f>IF(Data!J138=0,NA(),Data!J138)</f>
        <v>No data</v>
      </c>
      <c r="D53" s="200" t="str">
        <f>IF(Data!K138=0,NA(),Data!K138)</f>
        <v>No data</v>
      </c>
      <c r="E53" s="200" t="str">
        <f>IF(Data!L138=0,NA(),Data!L138)</f>
        <v>No data</v>
      </c>
      <c r="F53" s="201">
        <f>SUM(Data!J138:L138)</f>
        <v>0</v>
      </c>
      <c r="G53" s="191"/>
      <c r="H53" s="203">
        <v>6</v>
      </c>
      <c r="I53" s="204" t="s">
        <v>64</v>
      </c>
      <c r="J53" s="205" t="str">
        <f>IF(Data!J117=0,NA(),Data!J117)</f>
        <v>No data</v>
      </c>
      <c r="K53" s="205" t="str">
        <f>IF(Data!K117=0,NA(),Data!K117)</f>
        <v>No data</v>
      </c>
      <c r="L53" s="205" t="str">
        <f>IF(Data!L117=0,NA(),Data!L117)</f>
        <v>No data</v>
      </c>
      <c r="M53" s="206">
        <f>SUM(Data!J117:L117)</f>
        <v>0</v>
      </c>
    </row>
    <row r="54" spans="1:13" ht="14.45" x14ac:dyDescent="0.35">
      <c r="A54" s="209">
        <v>1</v>
      </c>
      <c r="B54" s="204" t="s">
        <v>83</v>
      </c>
      <c r="C54" s="205" t="str">
        <f>IF(Data!J137=0,NA(),Data!J137)</f>
        <v>No data</v>
      </c>
      <c r="D54" s="205" t="str">
        <f>IF(Data!K137=0,NA(),Data!K137)</f>
        <v>No data</v>
      </c>
      <c r="E54" s="205" t="str">
        <f>IF(Data!L137=0,NA(),Data!L137)</f>
        <v>No data</v>
      </c>
      <c r="F54" s="206">
        <f>SUM(Data!J137:L137)</f>
        <v>0</v>
      </c>
      <c r="G54" s="191"/>
    </row>
    <row r="55" spans="1:13" s="56" customFormat="1" ht="14.45" x14ac:dyDescent="0.35">
      <c r="B55" s="105"/>
      <c r="C55" s="75"/>
      <c r="D55" s="75"/>
      <c r="E55" s="106"/>
      <c r="F55" s="75"/>
    </row>
    <row r="56" spans="1:13" ht="14.45" x14ac:dyDescent="0.35">
      <c r="B56" s="225" t="s">
        <v>102</v>
      </c>
      <c r="H56" s="190" t="s">
        <v>100</v>
      </c>
      <c r="I56" s="151"/>
      <c r="J56" s="60"/>
      <c r="K56" s="60"/>
      <c r="L56" s="60"/>
    </row>
    <row r="57" spans="1:13" x14ac:dyDescent="0.25">
      <c r="A57" s="207"/>
      <c r="B57" s="196"/>
      <c r="C57" s="196" t="s">
        <v>122</v>
      </c>
      <c r="D57" s="196" t="s">
        <v>123</v>
      </c>
      <c r="E57" s="196" t="s">
        <v>41</v>
      </c>
      <c r="F57" s="197" t="s">
        <v>38</v>
      </c>
      <c r="G57" s="226"/>
      <c r="H57" s="207"/>
      <c r="I57" s="195"/>
      <c r="J57" s="196" t="s">
        <v>122</v>
      </c>
      <c r="K57" s="196" t="s">
        <v>123</v>
      </c>
      <c r="L57" s="196" t="s">
        <v>41</v>
      </c>
      <c r="M57" s="197" t="s">
        <v>38</v>
      </c>
    </row>
    <row r="58" spans="1:13" ht="14.45" x14ac:dyDescent="0.35">
      <c r="A58" s="208">
        <v>1</v>
      </c>
      <c r="B58" s="199" t="s">
        <v>83</v>
      </c>
      <c r="C58" s="210" t="str">
        <f>IF(Data!P137=0,NA(),Data!P137)</f>
        <v>No data</v>
      </c>
      <c r="D58" s="210" t="str">
        <f>IF(Data!Q137=0,NA(),Data!Q137)</f>
        <v>No data</v>
      </c>
      <c r="E58" s="210" t="str">
        <f>IF(Data!R137=0,NA(),Data!R137)</f>
        <v>No data</v>
      </c>
      <c r="F58" s="211">
        <f>SUM(Data!P137:R137)</f>
        <v>0</v>
      </c>
      <c r="G58" s="227"/>
      <c r="H58" s="208">
        <v>1</v>
      </c>
      <c r="I58" s="199" t="s">
        <v>59</v>
      </c>
      <c r="J58" s="210" t="str">
        <f>IF(Data!P112=0,NA(),Data!P112)</f>
        <v>No data</v>
      </c>
      <c r="K58" s="210" t="str">
        <f>IF(Data!Q112=0,NA(),Data!Q112)</f>
        <v>No data</v>
      </c>
      <c r="L58" s="210" t="str">
        <f>IF(Data!R112=0,NA(),Data!R112)</f>
        <v>No data</v>
      </c>
      <c r="M58" s="211">
        <f>SUM(Data!P112:R112)</f>
        <v>0</v>
      </c>
    </row>
    <row r="59" spans="1:13" x14ac:dyDescent="0.25">
      <c r="A59" s="208">
        <v>2</v>
      </c>
      <c r="B59" s="199" t="s">
        <v>73</v>
      </c>
      <c r="C59" s="210" t="str">
        <f>IF(Data!P138=0,NA(),Data!P138)</f>
        <v>No data</v>
      </c>
      <c r="D59" s="210" t="str">
        <f>IF(Data!Q138=0,NA(),Data!Q138)</f>
        <v>No data</v>
      </c>
      <c r="E59" s="210" t="str">
        <f>IF(Data!R138=0,NA(),Data!R138)</f>
        <v>No data</v>
      </c>
      <c r="F59" s="211">
        <f>SUM(Data!P138:R138)</f>
        <v>0</v>
      </c>
      <c r="G59" s="227"/>
      <c r="H59" s="208">
        <v>2</v>
      </c>
      <c r="I59" s="199" t="s">
        <v>65</v>
      </c>
      <c r="J59" s="210" t="str">
        <f>IF(Data!P114=0,NA(),Data!P114)</f>
        <v>No data</v>
      </c>
      <c r="K59" s="210" t="str">
        <f>IF(Data!Q114=0,NA(),Data!Q114)</f>
        <v>No data</v>
      </c>
      <c r="L59" s="210" t="str">
        <f>IF(Data!R114=0,NA(),Data!R114)</f>
        <v>No data</v>
      </c>
      <c r="M59" s="211">
        <f>SUM(Data!P113:R113)</f>
        <v>0</v>
      </c>
    </row>
    <row r="60" spans="1:13" ht="14.45" x14ac:dyDescent="0.35">
      <c r="A60" s="208">
        <v>3</v>
      </c>
      <c r="B60" s="199" t="s">
        <v>84</v>
      </c>
      <c r="C60" s="210" t="str">
        <f>IF(Data!P139=0,NA(),Data!P139)</f>
        <v>No data</v>
      </c>
      <c r="D60" s="210" t="str">
        <f>IF(Data!Q139=0,NA(),Data!Q139)</f>
        <v>No data</v>
      </c>
      <c r="E60" s="210" t="str">
        <f>IF(Data!R139=0,NA(),Data!R139)</f>
        <v>No data</v>
      </c>
      <c r="F60" s="211">
        <f>SUM(Data!P139:R139)</f>
        <v>0</v>
      </c>
      <c r="G60" s="227"/>
      <c r="H60" s="208">
        <v>5</v>
      </c>
      <c r="I60" s="199" t="s">
        <v>76</v>
      </c>
      <c r="J60" s="210" t="str">
        <f>IF(Data!P117=0,NA(),Data!P117)</f>
        <v>No data</v>
      </c>
      <c r="K60" s="210" t="str">
        <f>IF(Data!Q117=0,NA(),Data!Q117)</f>
        <v>No data</v>
      </c>
      <c r="L60" s="210" t="str">
        <f>IF(Data!R117=0,NA(),Data!R117)</f>
        <v>No data</v>
      </c>
      <c r="M60" s="211">
        <f>SUM(Data!P116:R116)</f>
        <v>0</v>
      </c>
    </row>
    <row r="61" spans="1:13" ht="14.45" x14ac:dyDescent="0.35">
      <c r="A61" s="208">
        <v>6</v>
      </c>
      <c r="B61" s="199" t="s">
        <v>87</v>
      </c>
      <c r="C61" s="210" t="str">
        <f>IF(Data!P142=0,NA(),Data!P142)</f>
        <v>No data</v>
      </c>
      <c r="D61" s="210" t="str">
        <f>IF(Data!Q142=0,NA(),Data!Q142)</f>
        <v>No data</v>
      </c>
      <c r="E61" s="210" t="str">
        <f>IF(Data!R142=0,NA(),Data!R142)</f>
        <v>No data</v>
      </c>
      <c r="F61" s="211">
        <f>SUM(Data!P142:R142)</f>
        <v>0</v>
      </c>
      <c r="G61" s="227"/>
      <c r="H61" s="208">
        <v>6</v>
      </c>
      <c r="I61" s="199" t="s">
        <v>64</v>
      </c>
      <c r="J61" s="210" t="str">
        <f>IF(Data!P118=0,NA(),Data!P118)</f>
        <v>No data</v>
      </c>
      <c r="K61" s="210" t="str">
        <f>IF(Data!Q118=0,NA(),Data!Q118)</f>
        <v>No data</v>
      </c>
      <c r="L61" s="210" t="str">
        <f>IF(Data!R118=0,NA(),Data!R118)</f>
        <v>No data</v>
      </c>
      <c r="M61" s="211">
        <f>SUM(Data!P117:R117)</f>
        <v>0</v>
      </c>
    </row>
    <row r="62" spans="1:13" ht="14.45" x14ac:dyDescent="0.35">
      <c r="A62" s="208">
        <v>7</v>
      </c>
      <c r="B62" s="199" t="s">
        <v>88</v>
      </c>
      <c r="C62" s="210" t="str">
        <f>IF(Data!P143=0,NA(),Data!P143)</f>
        <v>No data</v>
      </c>
      <c r="D62" s="210" t="str">
        <f>IF(Data!Q143=0,NA(),Data!Q143)</f>
        <v>No data</v>
      </c>
      <c r="E62" s="210" t="str">
        <f>IF(Data!R143=0,NA(),Data!R143)</f>
        <v>No data</v>
      </c>
      <c r="F62" s="211">
        <f>SUM(Data!P143:R143)</f>
        <v>0</v>
      </c>
      <c r="G62" s="227"/>
      <c r="H62" s="208">
        <v>7</v>
      </c>
      <c r="I62" s="199" t="s">
        <v>71</v>
      </c>
      <c r="J62" s="210" t="str">
        <f>IF(Data!P119=0,NA(),Data!P119)</f>
        <v>No data</v>
      </c>
      <c r="K62" s="210" t="str">
        <f>IF(Data!Q119=0,NA(),Data!Q119)</f>
        <v>No data</v>
      </c>
      <c r="L62" s="210" t="str">
        <f>IF(Data!R119=0,NA(),Data!R119)</f>
        <v>No data</v>
      </c>
      <c r="M62" s="211">
        <f>SUM(Data!P118:R118)</f>
        <v>0</v>
      </c>
    </row>
    <row r="63" spans="1:13" ht="14.45" x14ac:dyDescent="0.35">
      <c r="A63" s="208">
        <v>12</v>
      </c>
      <c r="B63" s="199" t="s">
        <v>79</v>
      </c>
      <c r="C63" s="210" t="str">
        <f>IF(Data!P148=0,NA(),Data!P148)</f>
        <v>No data</v>
      </c>
      <c r="D63" s="210" t="str">
        <f>IF(Data!Q148=0,NA(),Data!Q148)</f>
        <v>No data</v>
      </c>
      <c r="E63" s="210" t="str">
        <f>IF(Data!R148=0,NA(),Data!R148)</f>
        <v>No data</v>
      </c>
      <c r="F63" s="211">
        <f>SUM(Data!P148:R148)</f>
        <v>0</v>
      </c>
      <c r="G63" s="227"/>
      <c r="H63" s="208">
        <v>8</v>
      </c>
      <c r="I63" s="199" t="s">
        <v>77</v>
      </c>
      <c r="J63" s="210" t="str">
        <f>IF(Data!P120=0,NA(),Data!P120)</f>
        <v>No data</v>
      </c>
      <c r="K63" s="210" t="str">
        <f>IF(Data!Q120=0,NA(),Data!Q120)</f>
        <v>No data</v>
      </c>
      <c r="L63" s="210" t="str">
        <f>IF(Data!R120=0,NA(),Data!R120)</f>
        <v>No data</v>
      </c>
      <c r="M63" s="211">
        <f>SUM(Data!P119:R119)</f>
        <v>0</v>
      </c>
    </row>
    <row r="64" spans="1:13" ht="14.45" x14ac:dyDescent="0.35">
      <c r="A64" s="208">
        <v>13</v>
      </c>
      <c r="B64" s="199" t="s">
        <v>74</v>
      </c>
      <c r="C64" s="210" t="str">
        <f>IF(Data!P149=0,NA(),Data!P149)</f>
        <v>No data</v>
      </c>
      <c r="D64" s="210" t="str">
        <f>IF(Data!Q149=0,NA(),Data!Q149)</f>
        <v>No data</v>
      </c>
      <c r="E64" s="210" t="str">
        <f>IF(Data!R149=0,NA(),Data!R149)</f>
        <v>No data</v>
      </c>
      <c r="F64" s="211">
        <f>SUM(Data!P149:R149)</f>
        <v>0</v>
      </c>
      <c r="G64" s="227"/>
      <c r="H64" s="208">
        <v>9</v>
      </c>
      <c r="I64" s="199" t="s">
        <v>78</v>
      </c>
      <c r="J64" s="210" t="str">
        <f>IF(Data!P121=0,NA(),Data!P121)</f>
        <v>No data</v>
      </c>
      <c r="K64" s="210" t="str">
        <f>IF(Data!Q121=0,NA(),Data!Q121)</f>
        <v>No data</v>
      </c>
      <c r="L64" s="210" t="str">
        <f>IF(Data!R121=0,NA(),Data!R121)</f>
        <v>No data</v>
      </c>
      <c r="M64" s="211">
        <f>SUM(Data!P120:R120)</f>
        <v>0</v>
      </c>
    </row>
    <row r="65" spans="1:13" ht="14.45" x14ac:dyDescent="0.35">
      <c r="A65" s="208">
        <v>18</v>
      </c>
      <c r="B65" s="199" t="s">
        <v>81</v>
      </c>
      <c r="C65" s="210" t="str">
        <f>IF(Data!P154=0,NA(),Data!P154)</f>
        <v>No data</v>
      </c>
      <c r="D65" s="210" t="str">
        <f>IF(Data!Q154=0,NA(),Data!Q154)</f>
        <v>No data</v>
      </c>
      <c r="E65" s="210" t="str">
        <f>IF(Data!R154=0,NA(),Data!R154)</f>
        <v>No data</v>
      </c>
      <c r="F65" s="211">
        <f>SUM(Data!P154:R154)</f>
        <v>0</v>
      </c>
      <c r="G65" s="227"/>
      <c r="H65" s="208">
        <v>10</v>
      </c>
      <c r="I65" s="199" t="s">
        <v>60</v>
      </c>
      <c r="J65" s="210" t="str">
        <f>IF(Data!P122=0,NA(),Data!P122)</f>
        <v>No data</v>
      </c>
      <c r="K65" s="210" t="str">
        <f>IF(Data!Q122=0,NA(),Data!Q122)</f>
        <v>No data</v>
      </c>
      <c r="L65" s="210" t="str">
        <f>IF(Data!R122=0,NA(),Data!R122)</f>
        <v>No data</v>
      </c>
      <c r="M65" s="211">
        <f>SUM(Data!P121:R121)</f>
        <v>0</v>
      </c>
    </row>
    <row r="66" spans="1:13" ht="14.45" x14ac:dyDescent="0.35">
      <c r="A66" s="208">
        <v>19</v>
      </c>
      <c r="B66" s="199" t="s">
        <v>68</v>
      </c>
      <c r="C66" s="210" t="str">
        <f>IF(Data!P155=0,NA(),Data!P155)</f>
        <v>No data</v>
      </c>
      <c r="D66" s="210" t="str">
        <f>IF(Data!Q155=0,NA(),Data!Q155)</f>
        <v>No data</v>
      </c>
      <c r="E66" s="210" t="str">
        <f>IF(Data!R155=0,NA(),Data!R155)</f>
        <v>No data</v>
      </c>
      <c r="F66" s="211">
        <f>SUM(Data!P155:R155)</f>
        <v>0</v>
      </c>
      <c r="G66" s="227"/>
      <c r="H66" s="208">
        <v>11</v>
      </c>
      <c r="I66" s="199" t="s">
        <v>79</v>
      </c>
      <c r="J66" s="210" t="str">
        <f>IF(Data!P123=0,NA(),Data!P123)</f>
        <v>No data</v>
      </c>
      <c r="K66" s="210" t="str">
        <f>IF(Data!Q123=0,NA(),Data!Q123)</f>
        <v>No data</v>
      </c>
      <c r="L66" s="210" t="str">
        <f>IF(Data!R123=0,NA(),Data!R123)</f>
        <v>No data</v>
      </c>
      <c r="M66" s="211">
        <f>SUM(Data!P122:R122)</f>
        <v>0</v>
      </c>
    </row>
    <row r="67" spans="1:13" ht="14.45" x14ac:dyDescent="0.35">
      <c r="A67" s="208">
        <v>11</v>
      </c>
      <c r="B67" s="199" t="s">
        <v>89</v>
      </c>
      <c r="C67" s="210" t="str">
        <f>IF(Data!P147=0,NA(),Data!P147)</f>
        <v>No data</v>
      </c>
      <c r="D67" s="210" t="str">
        <f>IF(Data!Q147=0,NA(),Data!Q147)</f>
        <v>No data</v>
      </c>
      <c r="E67" s="210" t="str">
        <f>IF(Data!R147=0,NA(),Data!R147)</f>
        <v>No data</v>
      </c>
      <c r="F67" s="211">
        <f>SUM(Data!P147:R147)</f>
        <v>0</v>
      </c>
      <c r="G67" s="227"/>
      <c r="H67" s="208">
        <v>12</v>
      </c>
      <c r="I67" s="199" t="s">
        <v>74</v>
      </c>
      <c r="J67" s="210" t="str">
        <f>IF(Data!P124=0,NA(),Data!P124)</f>
        <v>No data</v>
      </c>
      <c r="K67" s="210" t="str">
        <f>IF(Data!Q124=0,NA(),Data!Q124)</f>
        <v>No data</v>
      </c>
      <c r="L67" s="210" t="str">
        <f>IF(Data!R124=0,NA(),Data!R124)</f>
        <v>No data</v>
      </c>
      <c r="M67" s="211">
        <f>SUM(Data!P123:R123)</f>
        <v>0</v>
      </c>
    </row>
    <row r="68" spans="1:13" ht="14.45" x14ac:dyDescent="0.35">
      <c r="A68" s="208">
        <v>15</v>
      </c>
      <c r="B68" s="199" t="s">
        <v>90</v>
      </c>
      <c r="C68" s="210" t="str">
        <f>IF(Data!P151=0,NA(),Data!P151)</f>
        <v>No data</v>
      </c>
      <c r="D68" s="210" t="str">
        <f>IF(Data!Q151=0,NA(),Data!Q151)</f>
        <v>No data</v>
      </c>
      <c r="E68" s="210" t="str">
        <f>IF(Data!R151=0,NA(),Data!R151)</f>
        <v>No data</v>
      </c>
      <c r="F68" s="211">
        <f>SUM(Data!P151:R151)</f>
        <v>0</v>
      </c>
      <c r="G68" s="227"/>
      <c r="H68" s="208">
        <v>13</v>
      </c>
      <c r="I68" s="199" t="s">
        <v>70</v>
      </c>
      <c r="J68" s="210" t="str">
        <f>IF(Data!P125=0,NA(),Data!P125)</f>
        <v>No data</v>
      </c>
      <c r="K68" s="210" t="str">
        <f>IF(Data!Q125=0,NA(),Data!Q125)</f>
        <v>No data</v>
      </c>
      <c r="L68" s="210" t="str">
        <f>IF(Data!R125=0,NA(),Data!R125)</f>
        <v>No data</v>
      </c>
      <c r="M68" s="211">
        <f>SUM(Data!P124:R124)</f>
        <v>0</v>
      </c>
    </row>
    <row r="69" spans="1:13" ht="14.45" x14ac:dyDescent="0.35">
      <c r="A69" s="208">
        <v>8</v>
      </c>
      <c r="B69" s="199" t="s">
        <v>62</v>
      </c>
      <c r="C69" s="210" t="str">
        <f>IF(Data!P144=0,NA(),Data!P144)</f>
        <v>No data</v>
      </c>
      <c r="D69" s="210" t="str">
        <f>IF(Data!Q144=0,NA(),Data!Q144)</f>
        <v>No data</v>
      </c>
      <c r="E69" s="210" t="str">
        <f>IF(Data!R144=0,NA(),Data!R144)</f>
        <v>No data</v>
      </c>
      <c r="F69" s="211">
        <f>SUM(Data!P144:R144)</f>
        <v>0</v>
      </c>
      <c r="G69" s="227"/>
      <c r="H69" s="208">
        <v>14</v>
      </c>
      <c r="I69" s="199" t="s">
        <v>80</v>
      </c>
      <c r="J69" s="210" t="str">
        <f>IF(Data!P126=0,NA(),Data!P126)</f>
        <v>No data</v>
      </c>
      <c r="K69" s="210" t="str">
        <f>IF(Data!Q126=0,NA(),Data!Q126)</f>
        <v>No data</v>
      </c>
      <c r="L69" s="210" t="str">
        <f>IF(Data!R126=0,NA(),Data!R126)</f>
        <v>No data</v>
      </c>
      <c r="M69" s="211">
        <f>SUM(Data!P125:R125)</f>
        <v>0</v>
      </c>
    </row>
    <row r="70" spans="1:13" ht="14.45" x14ac:dyDescent="0.35">
      <c r="A70" s="208">
        <v>16</v>
      </c>
      <c r="B70" s="199" t="s">
        <v>66</v>
      </c>
      <c r="C70" s="210" t="str">
        <f>IF(Data!P152=0,NA(),Data!P152)</f>
        <v>No data</v>
      </c>
      <c r="D70" s="210" t="str">
        <f>IF(Data!Q152=0,NA(),Data!Q152)</f>
        <v>No data</v>
      </c>
      <c r="E70" s="210" t="str">
        <f>IF(Data!R152=0,NA(),Data!R152)</f>
        <v>No data</v>
      </c>
      <c r="F70" s="211">
        <f>SUM(Data!P152:R152)</f>
        <v>0</v>
      </c>
      <c r="G70" s="227"/>
      <c r="H70" s="208">
        <v>15</v>
      </c>
      <c r="I70" s="199" t="s">
        <v>66</v>
      </c>
      <c r="J70" s="210" t="str">
        <f>IF(Data!P127=0,NA(),Data!P127)</f>
        <v>No data</v>
      </c>
      <c r="K70" s="210" t="str">
        <f>IF(Data!Q127=0,NA(),Data!Q127)</f>
        <v>No data</v>
      </c>
      <c r="L70" s="210" t="str">
        <f>IF(Data!R127=0,NA(),Data!R127)</f>
        <v>No data</v>
      </c>
      <c r="M70" s="211">
        <f>SUM(Data!P126:R126)</f>
        <v>0</v>
      </c>
    </row>
    <row r="71" spans="1:13" ht="14.45" x14ac:dyDescent="0.35">
      <c r="A71" s="208">
        <v>17</v>
      </c>
      <c r="B71" s="199" t="s">
        <v>67</v>
      </c>
      <c r="C71" s="210" t="str">
        <f>IF(Data!P153=0,NA(),Data!P153)</f>
        <v>No data</v>
      </c>
      <c r="D71" s="210" t="str">
        <f>IF(Data!Q153=0,NA(),Data!Q153)</f>
        <v>No data</v>
      </c>
      <c r="E71" s="210" t="str">
        <f>IF(Data!R153=0,NA(),Data!R153)</f>
        <v>No data</v>
      </c>
      <c r="F71" s="211">
        <f>SUM(Data!P153:R153)</f>
        <v>0</v>
      </c>
      <c r="G71" s="227"/>
      <c r="H71" s="208">
        <v>16</v>
      </c>
      <c r="I71" s="199" t="s">
        <v>67</v>
      </c>
      <c r="J71" s="210" t="str">
        <f>IF(Data!P128=0,NA(),Data!P128)</f>
        <v>No data</v>
      </c>
      <c r="K71" s="210" t="str">
        <f>IF(Data!Q128=0,NA(),Data!Q128)</f>
        <v>No data</v>
      </c>
      <c r="L71" s="210" t="str">
        <f>IF(Data!R128=0,NA(),Data!R128)</f>
        <v>No data</v>
      </c>
      <c r="M71" s="211">
        <f>SUM(Data!P127:R127)</f>
        <v>0</v>
      </c>
    </row>
    <row r="72" spans="1:13" ht="14.45" x14ac:dyDescent="0.35">
      <c r="A72" s="208">
        <v>14</v>
      </c>
      <c r="B72" s="199" t="s">
        <v>70</v>
      </c>
      <c r="C72" s="210" t="str">
        <f>IF(Data!P150=0,NA(),Data!P150)</f>
        <v>No data</v>
      </c>
      <c r="D72" s="210" t="str">
        <f>IF(Data!Q150=0,NA(),Data!Q150)</f>
        <v>No data</v>
      </c>
      <c r="E72" s="210" t="str">
        <f>IF(Data!R150=0,NA(),Data!R150)</f>
        <v>No data</v>
      </c>
      <c r="F72" s="211">
        <f>SUM(Data!P150:R150)</f>
        <v>0</v>
      </c>
      <c r="G72" s="227"/>
      <c r="H72" s="208">
        <v>3</v>
      </c>
      <c r="I72" s="199" t="s">
        <v>63</v>
      </c>
      <c r="J72" s="210" t="str">
        <f>IF(Data!P115=0,NA(),Data!P115)</f>
        <v>No data</v>
      </c>
      <c r="K72" s="210" t="str">
        <f>IF(Data!Q115=0,NA(),Data!Q115)</f>
        <v>No data</v>
      </c>
      <c r="L72" s="210" t="str">
        <f>IF(Data!R115=0,NA(),Data!R115)</f>
        <v>No data</v>
      </c>
      <c r="M72" s="211">
        <f>SUM(Data!P114:R114)</f>
        <v>0</v>
      </c>
    </row>
    <row r="73" spans="1:13" ht="14.45" x14ac:dyDescent="0.35">
      <c r="A73" s="208">
        <v>4</v>
      </c>
      <c r="B73" s="199" t="s">
        <v>85</v>
      </c>
      <c r="C73" s="210" t="str">
        <f>IF(Data!P140=0,NA(),Data!P140)</f>
        <v>No data</v>
      </c>
      <c r="D73" s="210" t="str">
        <f>IF(Data!Q140=0,NA(),Data!Q140)</f>
        <v>No data</v>
      </c>
      <c r="E73" s="210" t="str">
        <f>IF(Data!R140=0,NA(),Data!R140)</f>
        <v>No data</v>
      </c>
      <c r="F73" s="211">
        <f>SUM(Data!P140:R140)</f>
        <v>0</v>
      </c>
      <c r="G73" s="227"/>
      <c r="H73" s="208">
        <v>17</v>
      </c>
      <c r="I73" s="199" t="s">
        <v>81</v>
      </c>
      <c r="J73" s="210" t="str">
        <f>IF(Data!P129=0,NA(),Data!P129)</f>
        <v>No data</v>
      </c>
      <c r="K73" s="210" t="str">
        <f>IF(Data!Q129=0,NA(),Data!Q129)</f>
        <v>No data</v>
      </c>
      <c r="L73" s="210" t="str">
        <f>IF(Data!R129=0,NA(),Data!R129)</f>
        <v>No data</v>
      </c>
      <c r="M73" s="211">
        <f>SUM(Data!P128:R128)</f>
        <v>0</v>
      </c>
    </row>
    <row r="74" spans="1:13" ht="14.45" x14ac:dyDescent="0.35">
      <c r="A74" s="208">
        <v>9</v>
      </c>
      <c r="B74" s="199" t="s">
        <v>77</v>
      </c>
      <c r="C74" s="210" t="str">
        <f>IF(Data!P145=0,NA(),Data!P145)</f>
        <v>No data</v>
      </c>
      <c r="D74" s="210" t="str">
        <f>IF(Data!Q145=0,NA(),Data!Q145)</f>
        <v>No data</v>
      </c>
      <c r="E74" s="210" t="str">
        <f>IF(Data!R145=0,NA(),Data!R145)</f>
        <v>No data</v>
      </c>
      <c r="F74" s="211">
        <f>SUM(Data!P145:R145)</f>
        <v>0</v>
      </c>
      <c r="G74" s="227"/>
      <c r="H74" s="208">
        <v>4</v>
      </c>
      <c r="I74" s="199" t="s">
        <v>61</v>
      </c>
      <c r="J74" s="210" t="str">
        <f>IF(Data!P116=0,NA(),Data!P116)</f>
        <v>No data</v>
      </c>
      <c r="K74" s="210" t="str">
        <f>IF(Data!Q116=0,NA(),Data!Q116)</f>
        <v>No data</v>
      </c>
      <c r="L74" s="210" t="str">
        <f>IF(Data!R116=0,NA(),Data!R116)</f>
        <v>No data</v>
      </c>
      <c r="M74" s="211">
        <f>SUM(Data!P115:R115)</f>
        <v>0</v>
      </c>
    </row>
    <row r="75" spans="1:13" ht="14.45" x14ac:dyDescent="0.35">
      <c r="A75" s="208">
        <v>5</v>
      </c>
      <c r="B75" s="199" t="s">
        <v>86</v>
      </c>
      <c r="C75" s="210" t="str">
        <f>IF(Data!P141=0,NA(),Data!P141)</f>
        <v>No data</v>
      </c>
      <c r="D75" s="210" t="str">
        <f>IF(Data!Q141=0,NA(),Data!Q141)</f>
        <v>No data</v>
      </c>
      <c r="E75" s="210" t="str">
        <f>IF(Data!R141=0,NA(),Data!R141)</f>
        <v>No data</v>
      </c>
      <c r="F75" s="211">
        <f>SUM(Data!P141:R141)</f>
        <v>0</v>
      </c>
      <c r="G75" s="227"/>
      <c r="H75" s="209">
        <v>18</v>
      </c>
      <c r="I75" s="204" t="s">
        <v>82</v>
      </c>
      <c r="J75" s="212" t="str">
        <f>IF(Data!P130=0,NA(),Data!P130)</f>
        <v>No data</v>
      </c>
      <c r="K75" s="212" t="str">
        <f>IF(Data!Q130=0,NA(),Data!Q130)</f>
        <v>No data</v>
      </c>
      <c r="L75" s="212" t="str">
        <f>IF(Data!R130=0,NA(),Data!R130)</f>
        <v>No data</v>
      </c>
      <c r="M75" s="213">
        <f>SUM(Data!P129:R129)</f>
        <v>0</v>
      </c>
    </row>
    <row r="76" spans="1:13" ht="14.45" x14ac:dyDescent="0.35">
      <c r="A76" s="209">
        <v>10</v>
      </c>
      <c r="B76" s="204" t="s">
        <v>72</v>
      </c>
      <c r="C76" s="212" t="str">
        <f>IF(Data!P146=0,NA(),Data!P146)</f>
        <v>No data</v>
      </c>
      <c r="D76" s="212" t="str">
        <f>IF(Data!Q146=0,NA(),Data!Q146)</f>
        <v>No data</v>
      </c>
      <c r="E76" s="212" t="str">
        <f>IF(Data!R146=0,NA(),Data!R146)</f>
        <v>No data</v>
      </c>
      <c r="F76" s="213">
        <f>SUM(Data!P146:R146)</f>
        <v>0</v>
      </c>
      <c r="G76" s="56"/>
    </row>
    <row r="78" spans="1:13" s="144" customFormat="1" ht="18.600000000000001" x14ac:dyDescent="0.45">
      <c r="B78" s="144" t="s">
        <v>138</v>
      </c>
    </row>
    <row r="79" spans="1:13" s="145" customFormat="1" ht="43.5" customHeight="1" x14ac:dyDescent="0.5">
      <c r="B79" s="146" t="s">
        <v>141</v>
      </c>
    </row>
    <row r="80" spans="1:13" ht="14.45" x14ac:dyDescent="0.35">
      <c r="A80" s="56"/>
      <c r="B80" s="190" t="s">
        <v>103</v>
      </c>
      <c r="C80" s="56"/>
      <c r="D80" s="56"/>
      <c r="E80" s="190" t="s">
        <v>182</v>
      </c>
      <c r="F80" s="190"/>
      <c r="I80" s="46" t="s">
        <v>178</v>
      </c>
      <c r="M80" s="46" t="s">
        <v>178</v>
      </c>
    </row>
    <row r="81" spans="1:15" ht="14.45" x14ac:dyDescent="0.35">
      <c r="A81" s="207"/>
      <c r="B81" s="196"/>
      <c r="C81" s="197" t="str">
        <f>Data!U30</f>
        <v>Local consultant</v>
      </c>
      <c r="D81" s="226"/>
      <c r="E81" s="207"/>
      <c r="F81" s="196"/>
      <c r="G81" s="197" t="str">
        <f>Data!V30</f>
        <v>Visiting consultant</v>
      </c>
      <c r="H81" s="226"/>
      <c r="I81" s="207"/>
      <c r="J81" s="196"/>
      <c r="K81" s="197" t="str">
        <f>Data!U5</f>
        <v>Local consultant</v>
      </c>
      <c r="L81" s="226"/>
      <c r="M81" s="207"/>
      <c r="N81" s="196"/>
      <c r="O81" s="197" t="str">
        <f>Data!V5</f>
        <v>Visiting consultant</v>
      </c>
    </row>
    <row r="82" spans="1:15" ht="14.45" x14ac:dyDescent="0.35">
      <c r="A82" s="208">
        <v>3</v>
      </c>
      <c r="B82" s="199" t="str">
        <f>Data!B139</f>
        <v xml:space="preserve">Barnstaple, North Devon District Hospital </v>
      </c>
      <c r="C82" s="228" t="str">
        <f>Data!U139</f>
        <v>No data</v>
      </c>
      <c r="D82" s="230"/>
      <c r="E82" s="231">
        <v>1</v>
      </c>
      <c r="F82" s="199" t="str">
        <f>Data!B137</f>
        <v xml:space="preserve">Bristol, Bristol Royal Hospital for Children </v>
      </c>
      <c r="G82" s="228" t="str">
        <f>Data!V137</f>
        <v>No data</v>
      </c>
      <c r="H82" s="230"/>
      <c r="I82" s="208">
        <v>7</v>
      </c>
      <c r="J82" s="199" t="str">
        <f>Data!B118</f>
        <v>Swindon, Great Weston Hospital</v>
      </c>
      <c r="K82" s="228" t="str">
        <f>Data!U118</f>
        <v>No data</v>
      </c>
      <c r="L82" s="230"/>
      <c r="M82" s="208">
        <v>2</v>
      </c>
      <c r="N82" s="199" t="str">
        <f>Data!B113</f>
        <v>Cardiff, University Hospital of Wales</v>
      </c>
      <c r="O82" s="228" t="str">
        <f>Data!V113</f>
        <v>No data</v>
      </c>
    </row>
    <row r="83" spans="1:15" ht="14.45" x14ac:dyDescent="0.35">
      <c r="A83" s="208">
        <v>5</v>
      </c>
      <c r="B83" s="199" t="str">
        <f>Data!B141</f>
        <v xml:space="preserve">Exeter, Royal Devon and Exeter Hospital </v>
      </c>
      <c r="C83" s="228" t="str">
        <f>Data!U141</f>
        <v>No data</v>
      </c>
      <c r="D83" s="230"/>
      <c r="E83" s="231">
        <v>3</v>
      </c>
      <c r="F83" s="199" t="str">
        <f>Data!B139</f>
        <v xml:space="preserve">Barnstaple, North Devon District Hospital </v>
      </c>
      <c r="G83" s="228" t="str">
        <f>Data!V139</f>
        <v>No data</v>
      </c>
      <c r="H83" s="230"/>
      <c r="I83" s="208">
        <v>8</v>
      </c>
      <c r="J83" s="199" t="str">
        <f>Data!B119</f>
        <v xml:space="preserve">Taunton, Musgrove Park Hospital </v>
      </c>
      <c r="K83" s="228" t="str">
        <f>Data!U119</f>
        <v>No data</v>
      </c>
      <c r="L83" s="230"/>
      <c r="M83" s="208">
        <v>3</v>
      </c>
      <c r="N83" s="199" t="str">
        <f>Data!B114</f>
        <v>Barnstaple, North Devon District Hospital</v>
      </c>
      <c r="O83" s="228" t="str">
        <f>Data!V114</f>
        <v>No data</v>
      </c>
    </row>
    <row r="84" spans="1:15" ht="14.45" x14ac:dyDescent="0.35">
      <c r="A84" s="208">
        <v>6</v>
      </c>
      <c r="B84" s="199" t="str">
        <f>Data!B142</f>
        <v xml:space="preserve">Gloucester, Gloucestershire Hospitals </v>
      </c>
      <c r="C84" s="228" t="str">
        <f>Data!U142</f>
        <v>No data</v>
      </c>
      <c r="D84" s="230"/>
      <c r="E84" s="231">
        <v>5</v>
      </c>
      <c r="F84" s="199" t="str">
        <f>Data!B141</f>
        <v xml:space="preserve">Exeter, Royal Devon and Exeter Hospital </v>
      </c>
      <c r="G84" s="228" t="str">
        <f>Data!V141</f>
        <v>No data</v>
      </c>
      <c r="H84" s="230"/>
      <c r="I84" s="208">
        <v>9</v>
      </c>
      <c r="J84" s="199" t="str">
        <f>Data!B120</f>
        <v xml:space="preserve">Torquay, Torbay District General Hospital </v>
      </c>
      <c r="K84" s="228" t="str">
        <f>Data!U120</f>
        <v>No data</v>
      </c>
      <c r="L84" s="230"/>
      <c r="M84" s="208">
        <v>6</v>
      </c>
      <c r="N84" s="199" t="str">
        <f>Data!B117</f>
        <v>Plymouth, Derriford Hospital</v>
      </c>
      <c r="O84" s="228" t="str">
        <f>Data!V117</f>
        <v>No data</v>
      </c>
    </row>
    <row r="85" spans="1:15" ht="14.45" x14ac:dyDescent="0.35">
      <c r="A85" s="208">
        <v>7</v>
      </c>
      <c r="B85" s="199" t="str">
        <f>Data!B143</f>
        <v xml:space="preserve">Plymouth, Derriford Hospital </v>
      </c>
      <c r="C85" s="228" t="str">
        <f>Data!U143</f>
        <v>No data</v>
      </c>
      <c r="D85" s="230"/>
      <c r="E85" s="231">
        <v>6</v>
      </c>
      <c r="F85" s="199" t="str">
        <f>Data!B142</f>
        <v xml:space="preserve">Gloucester, Gloucestershire Hospitals </v>
      </c>
      <c r="G85" s="228" t="str">
        <f>Data!V142</f>
        <v>No data</v>
      </c>
      <c r="H85" s="230"/>
      <c r="I85" s="208">
        <v>10</v>
      </c>
      <c r="J85" s="199" t="str">
        <f>Data!B121</f>
        <v>Truro, Royal Cornwall Hospital</v>
      </c>
      <c r="K85" s="228" t="str">
        <f>Data!U121</f>
        <v>No data</v>
      </c>
      <c r="L85" s="230"/>
      <c r="M85" s="208">
        <v>7</v>
      </c>
      <c r="N85" s="199" t="str">
        <f>Data!B118</f>
        <v>Swindon, Great Weston Hospital</v>
      </c>
      <c r="O85" s="228" t="str">
        <f>Data!V118</f>
        <v>No data</v>
      </c>
    </row>
    <row r="86" spans="1:15" ht="14.45" x14ac:dyDescent="0.35">
      <c r="A86" s="208">
        <v>12</v>
      </c>
      <c r="B86" s="199" t="str">
        <f>Data!B148</f>
        <v>Abergavenny, Nevill Hall Hospital</v>
      </c>
      <c r="C86" s="228" t="str">
        <f>Data!U148</f>
        <v>No data</v>
      </c>
      <c r="D86" s="230"/>
      <c r="E86" s="231">
        <v>7</v>
      </c>
      <c r="F86" s="199" t="str">
        <f>Data!B143</f>
        <v xml:space="preserve">Plymouth, Derriford Hospital </v>
      </c>
      <c r="G86" s="228" t="str">
        <f>Data!V143</f>
        <v>No data</v>
      </c>
      <c r="H86" s="230"/>
      <c r="I86" s="208">
        <v>11</v>
      </c>
      <c r="J86" s="199" t="str">
        <f>Data!B122</f>
        <v>Abergavenny, Nevill Hall Hospital</v>
      </c>
      <c r="K86" s="228" t="str">
        <f>Data!U122</f>
        <v>No data</v>
      </c>
      <c r="L86" s="230"/>
      <c r="M86" s="208">
        <v>8</v>
      </c>
      <c r="N86" s="199" t="str">
        <f>Data!B119</f>
        <v xml:space="preserve">Taunton, Musgrove Park Hospital </v>
      </c>
      <c r="O86" s="228" t="str">
        <f>Data!V119</f>
        <v>No data</v>
      </c>
    </row>
    <row r="87" spans="1:15" ht="14.45" x14ac:dyDescent="0.35">
      <c r="A87" s="208">
        <v>13</v>
      </c>
      <c r="B87" s="199" t="str">
        <f>Data!B149</f>
        <v>Bridgend, Princess of Wales Hospital</v>
      </c>
      <c r="C87" s="228" t="str">
        <f>Data!U149</f>
        <v>No data</v>
      </c>
      <c r="D87" s="230"/>
      <c r="E87" s="231">
        <v>12</v>
      </c>
      <c r="F87" s="199" t="str">
        <f>Data!B148</f>
        <v>Abergavenny, Nevill Hall Hospital</v>
      </c>
      <c r="G87" s="228" t="str">
        <f>Data!V148</f>
        <v>No data</v>
      </c>
      <c r="H87" s="230"/>
      <c r="I87" s="208">
        <v>14</v>
      </c>
      <c r="J87" s="199" t="str">
        <f>Data!B125</f>
        <v xml:space="preserve">Haverford West, Withybush Hospital </v>
      </c>
      <c r="K87" s="228" t="str">
        <f>Data!U125</f>
        <v>No data</v>
      </c>
      <c r="L87" s="230"/>
      <c r="M87" s="208">
        <v>9</v>
      </c>
      <c r="N87" s="199" t="str">
        <f>Data!B120</f>
        <v xml:space="preserve">Torquay, Torbay District General Hospital </v>
      </c>
      <c r="O87" s="228" t="str">
        <f>Data!V120</f>
        <v>No data</v>
      </c>
    </row>
    <row r="88" spans="1:15" ht="14.45" x14ac:dyDescent="0.35">
      <c r="A88" s="208">
        <v>14</v>
      </c>
      <c r="B88" s="199" t="str">
        <f>Data!B150</f>
        <v xml:space="preserve">Carmarthen, Glangwilli General Hospital </v>
      </c>
      <c r="C88" s="228" t="str">
        <f>Data!U150</f>
        <v>No data</v>
      </c>
      <c r="D88" s="230"/>
      <c r="E88" s="231">
        <v>13</v>
      </c>
      <c r="F88" s="199" t="str">
        <f>Data!B149</f>
        <v>Bridgend, Princess of Wales Hospital</v>
      </c>
      <c r="G88" s="228" t="str">
        <f>Data!V149</f>
        <v>No data</v>
      </c>
      <c r="H88" s="230"/>
      <c r="I88" s="208">
        <v>15</v>
      </c>
      <c r="J88" s="199" t="str">
        <f>Data!B126</f>
        <v xml:space="preserve">Llantrisant, Royal Glamorgan Hospital </v>
      </c>
      <c r="K88" s="228" t="str">
        <f>Data!U126</f>
        <v>No data</v>
      </c>
      <c r="L88" s="230"/>
      <c r="M88" s="208">
        <v>10</v>
      </c>
      <c r="N88" s="199" t="str">
        <f>Data!B121</f>
        <v>Truro, Royal Cornwall Hospital</v>
      </c>
      <c r="O88" s="228" t="str">
        <f>Data!V121</f>
        <v>No data</v>
      </c>
    </row>
    <row r="89" spans="1:15" ht="14.45" x14ac:dyDescent="0.35">
      <c r="A89" s="208">
        <v>15</v>
      </c>
      <c r="B89" s="199" t="str">
        <f>Data!B151</f>
        <v xml:space="preserve">Haverfordwest, Withybush Hospital </v>
      </c>
      <c r="C89" s="228" t="str">
        <f>Data!U151</f>
        <v>No data</v>
      </c>
      <c r="D89" s="230"/>
      <c r="E89" s="231">
        <v>14</v>
      </c>
      <c r="F89" s="199" t="str">
        <f>Data!B150</f>
        <v xml:space="preserve">Carmarthen, Glangwilli General Hospital </v>
      </c>
      <c r="G89" s="228" t="str">
        <f>Data!V150</f>
        <v>No data</v>
      </c>
      <c r="H89" s="230"/>
      <c r="I89" s="208">
        <v>16</v>
      </c>
      <c r="J89" s="199" t="str">
        <f>Data!B127</f>
        <v>Merthyr Tydfil, Prince Charles Hospital</v>
      </c>
      <c r="K89" s="228" t="str">
        <f>Data!U127</f>
        <v>No data</v>
      </c>
      <c r="L89" s="230"/>
      <c r="M89" s="208">
        <v>11</v>
      </c>
      <c r="N89" s="199" t="str">
        <f>Data!B122</f>
        <v>Abergavenny, Nevill Hall Hospital</v>
      </c>
      <c r="O89" s="228" t="str">
        <f>Data!V122</f>
        <v>No data</v>
      </c>
    </row>
    <row r="90" spans="1:15" ht="14.45" x14ac:dyDescent="0.35">
      <c r="A90" s="208">
        <v>18</v>
      </c>
      <c r="B90" s="199" t="str">
        <f>Data!B154</f>
        <v xml:space="preserve">Newport, Royal Gwent Hospital </v>
      </c>
      <c r="C90" s="228" t="str">
        <f>Data!U154</f>
        <v>No data</v>
      </c>
      <c r="D90" s="230"/>
      <c r="E90" s="231">
        <v>15</v>
      </c>
      <c r="F90" s="199" t="str">
        <f>Data!B151</f>
        <v xml:space="preserve">Haverfordwest, Withybush Hospital </v>
      </c>
      <c r="G90" s="228" t="str">
        <f>Data!V151</f>
        <v>No data</v>
      </c>
      <c r="H90" s="230"/>
      <c r="I90" s="208">
        <v>17</v>
      </c>
      <c r="J90" s="199" t="str">
        <f>Data!B128</f>
        <v xml:space="preserve">Newport, Royal Gwent Hospital </v>
      </c>
      <c r="K90" s="228" t="str">
        <f>Data!U128</f>
        <v>No data</v>
      </c>
      <c r="L90" s="230"/>
      <c r="M90" s="208">
        <v>12</v>
      </c>
      <c r="N90" s="199" t="str">
        <f>Data!B123</f>
        <v>Bridgend, Princess of Wales Hospital</v>
      </c>
      <c r="O90" s="228" t="str">
        <f>Data!V123</f>
        <v>No data</v>
      </c>
    </row>
    <row r="91" spans="1:15" ht="14.45" x14ac:dyDescent="0.35">
      <c r="A91" s="208">
        <v>19</v>
      </c>
      <c r="B91" s="199" t="str">
        <f>Data!B155</f>
        <v>Swansea, Singleton Hospital</v>
      </c>
      <c r="C91" s="228" t="str">
        <f>Data!U155</f>
        <v>No data</v>
      </c>
      <c r="D91" s="230"/>
      <c r="E91" s="231">
        <v>18</v>
      </c>
      <c r="F91" s="199" t="str">
        <f>Data!B154</f>
        <v xml:space="preserve">Newport, Royal Gwent Hospital </v>
      </c>
      <c r="G91" s="228" t="str">
        <f>Data!V154</f>
        <v>No data</v>
      </c>
      <c r="H91" s="230"/>
      <c r="I91" s="208">
        <v>18</v>
      </c>
      <c r="J91" s="199" t="str">
        <f>Data!B129</f>
        <v xml:space="preserve">Swansea, Singleton Hospital </v>
      </c>
      <c r="K91" s="228" t="str">
        <f>Data!U129</f>
        <v>No data</v>
      </c>
      <c r="L91" s="230"/>
      <c r="M91" s="208">
        <v>13</v>
      </c>
      <c r="N91" s="199" t="str">
        <f>Data!B124</f>
        <v xml:space="preserve">Carmarthen, Glangwilli General Hospital </v>
      </c>
      <c r="O91" s="228" t="str">
        <f>Data!V124</f>
        <v>No data</v>
      </c>
    </row>
    <row r="92" spans="1:15" ht="14.45" x14ac:dyDescent="0.35">
      <c r="A92" s="208">
        <v>10</v>
      </c>
      <c r="B92" s="199" t="str">
        <f>Data!B146</f>
        <v xml:space="preserve">Torquay, Torbay General District Hospital </v>
      </c>
      <c r="C92" s="228" t="str">
        <f>Data!U146</f>
        <v>No data</v>
      </c>
      <c r="D92" s="230"/>
      <c r="E92" s="231">
        <v>19</v>
      </c>
      <c r="F92" s="199" t="str">
        <f>Data!B155</f>
        <v>Swansea, Singleton Hospital</v>
      </c>
      <c r="G92" s="228" t="str">
        <f>Data!V155</f>
        <v>No data</v>
      </c>
      <c r="H92" s="230"/>
      <c r="I92" s="208">
        <v>3</v>
      </c>
      <c r="J92" s="199" t="str">
        <f>Data!B114</f>
        <v>Barnstaple, North Devon District Hospital</v>
      </c>
      <c r="K92" s="228" t="str">
        <f>Data!U114</f>
        <v>No data</v>
      </c>
      <c r="L92" s="230"/>
      <c r="M92" s="208">
        <v>14</v>
      </c>
      <c r="N92" s="199" t="str">
        <f>Data!B125</f>
        <v xml:space="preserve">Haverford West, Withybush Hospital </v>
      </c>
      <c r="O92" s="228" t="str">
        <f>Data!V125</f>
        <v>No data</v>
      </c>
    </row>
    <row r="93" spans="1:15" ht="14.45" x14ac:dyDescent="0.35">
      <c r="A93" s="208">
        <v>9</v>
      </c>
      <c r="B93" s="199" t="str">
        <f>Data!B145</f>
        <v xml:space="preserve">Taunton, Musgrove Park Hospital </v>
      </c>
      <c r="C93" s="228" t="str">
        <f>Data!U145</f>
        <v>No data</v>
      </c>
      <c r="D93" s="230"/>
      <c r="E93" s="231">
        <v>10</v>
      </c>
      <c r="F93" s="199" t="str">
        <f>Data!B146</f>
        <v xml:space="preserve">Torquay, Torbay General District Hospital </v>
      </c>
      <c r="G93" s="228" t="str">
        <f>Data!V146</f>
        <v>No data</v>
      </c>
      <c r="H93" s="230"/>
      <c r="I93" s="208">
        <v>4</v>
      </c>
      <c r="J93" s="199" t="str">
        <f>Data!B115</f>
        <v>Exeter, Royal Devon and Exeter Hospital</v>
      </c>
      <c r="K93" s="228" t="str">
        <f>Data!U115</f>
        <v>No data</v>
      </c>
      <c r="L93" s="230"/>
      <c r="M93" s="208">
        <v>15</v>
      </c>
      <c r="N93" s="199" t="str">
        <f>Data!B126</f>
        <v xml:space="preserve">Llantrisant, Royal Glamorgan Hospital </v>
      </c>
      <c r="O93" s="228" t="str">
        <f>Data!V126</f>
        <v>No data</v>
      </c>
    </row>
    <row r="94" spans="1:15" ht="14.45" x14ac:dyDescent="0.35">
      <c r="A94" s="208">
        <v>1</v>
      </c>
      <c r="B94" s="199" t="str">
        <f>Data!B137</f>
        <v xml:space="preserve">Bristol, Bristol Royal Hospital for Children </v>
      </c>
      <c r="C94" s="228" t="str">
        <f>Data!U137</f>
        <v>No data</v>
      </c>
      <c r="D94" s="230"/>
      <c r="E94" s="231">
        <v>17</v>
      </c>
      <c r="F94" s="199" t="str">
        <f>Data!B153</f>
        <v>Merthyr Tydfil, Prince Charles Hospital</v>
      </c>
      <c r="G94" s="228" t="str">
        <f>Data!V153</f>
        <v>No data</v>
      </c>
      <c r="H94" s="230"/>
      <c r="I94" s="208">
        <v>12</v>
      </c>
      <c r="J94" s="199" t="str">
        <f>Data!B123</f>
        <v>Bridgend, Princess of Wales Hospital</v>
      </c>
      <c r="K94" s="228" t="str">
        <f>Data!U123</f>
        <v>No data</v>
      </c>
      <c r="L94" s="230"/>
      <c r="M94" s="208">
        <v>16</v>
      </c>
      <c r="N94" s="199" t="str">
        <f>Data!B127</f>
        <v>Merthyr Tydfil, Prince Charles Hospital</v>
      </c>
      <c r="O94" s="228" t="str">
        <f>Data!V127</f>
        <v>No data</v>
      </c>
    </row>
    <row r="95" spans="1:15" ht="14.45" x14ac:dyDescent="0.35">
      <c r="A95" s="208">
        <v>8</v>
      </c>
      <c r="B95" s="199" t="str">
        <f>Data!B144</f>
        <v xml:space="preserve">Swindon, Great Weston Hospital </v>
      </c>
      <c r="C95" s="228" t="str">
        <f>Data!U144</f>
        <v>No data</v>
      </c>
      <c r="D95" s="230"/>
      <c r="E95" s="231">
        <v>8</v>
      </c>
      <c r="F95" s="199" t="str">
        <f>Data!B144</f>
        <v xml:space="preserve">Swindon, Great Weston Hospital </v>
      </c>
      <c r="G95" s="228" t="str">
        <f>Data!V144</f>
        <v>No data</v>
      </c>
      <c r="H95" s="230"/>
      <c r="I95" s="208">
        <v>6</v>
      </c>
      <c r="J95" s="199" t="str">
        <f>Data!B117</f>
        <v>Plymouth, Derriford Hospital</v>
      </c>
      <c r="K95" s="228" t="str">
        <f>Data!U117</f>
        <v>No data</v>
      </c>
      <c r="L95" s="230"/>
      <c r="M95" s="208">
        <v>17</v>
      </c>
      <c r="N95" s="199" t="str">
        <f>Data!B128</f>
        <v xml:space="preserve">Newport, Royal Gwent Hospital </v>
      </c>
      <c r="O95" s="228" t="str">
        <f>Data!V128</f>
        <v>No data</v>
      </c>
    </row>
    <row r="96" spans="1:15" ht="14.45" x14ac:dyDescent="0.35">
      <c r="A96" s="208">
        <v>4</v>
      </c>
      <c r="B96" s="199" t="str">
        <f>Data!B140</f>
        <v xml:space="preserve">Bath, Royal United Hospital </v>
      </c>
      <c r="C96" s="228" t="str">
        <f>Data!U140</f>
        <v>No data</v>
      </c>
      <c r="D96" s="230"/>
      <c r="E96" s="231">
        <v>11</v>
      </c>
      <c r="F96" s="199" t="str">
        <f>Data!B147</f>
        <v xml:space="preserve">Truro, Royal Cornwall Hospital </v>
      </c>
      <c r="G96" s="228" t="str">
        <f>Data!V147</f>
        <v>No data</v>
      </c>
      <c r="H96" s="230"/>
      <c r="I96" s="208">
        <v>5</v>
      </c>
      <c r="J96" s="199" t="str">
        <f>Data!B116</f>
        <v>Gloucester, Gloucestershire Hospitals</v>
      </c>
      <c r="K96" s="228" t="str">
        <f>Data!U116</f>
        <v>No data</v>
      </c>
      <c r="L96" s="230"/>
      <c r="M96" s="208">
        <v>18</v>
      </c>
      <c r="N96" s="199" t="str">
        <f>Data!B129</f>
        <v xml:space="preserve">Swansea, Singleton Hospital </v>
      </c>
      <c r="O96" s="228" t="str">
        <f>Data!V129</f>
        <v>No data</v>
      </c>
    </row>
    <row r="97" spans="1:15" ht="14.45" x14ac:dyDescent="0.35">
      <c r="A97" s="208">
        <v>17</v>
      </c>
      <c r="B97" s="199" t="str">
        <f>Data!B153</f>
        <v>Merthyr Tydfil, Prince Charles Hospital</v>
      </c>
      <c r="C97" s="228" t="str">
        <f>Data!U153</f>
        <v>No data</v>
      </c>
      <c r="D97" s="230"/>
      <c r="E97" s="231">
        <v>16</v>
      </c>
      <c r="F97" s="199" t="str">
        <f>Data!B152</f>
        <v xml:space="preserve">Llantrisant, Royal Glamorgan Hospital </v>
      </c>
      <c r="G97" s="228" t="str">
        <f>Data!V152</f>
        <v>No data</v>
      </c>
      <c r="H97" s="230"/>
      <c r="I97" s="208">
        <v>1</v>
      </c>
      <c r="J97" s="199" t="str">
        <f>Data!B112</f>
        <v>Bristol, Bristol Heart Institute</v>
      </c>
      <c r="K97" s="228" t="str">
        <f>Data!U112</f>
        <v>No data</v>
      </c>
      <c r="L97" s="230"/>
      <c r="M97" s="208">
        <v>5</v>
      </c>
      <c r="N97" s="199" t="str">
        <f>Data!B116</f>
        <v>Gloucester, Gloucestershire Hospitals</v>
      </c>
      <c r="O97" s="228" t="str">
        <f>Data!V116</f>
        <v>No data</v>
      </c>
    </row>
    <row r="98" spans="1:15" ht="14.45" x14ac:dyDescent="0.35">
      <c r="A98" s="208">
        <v>11</v>
      </c>
      <c r="B98" s="199" t="str">
        <f>Data!B147</f>
        <v xml:space="preserve">Truro, Royal Cornwall Hospital </v>
      </c>
      <c r="C98" s="228" t="str">
        <f>Data!U147</f>
        <v>No data</v>
      </c>
      <c r="D98" s="230"/>
      <c r="E98" s="231">
        <v>4</v>
      </c>
      <c r="F98" s="199" t="str">
        <f>Data!B140</f>
        <v xml:space="preserve">Bath, Royal United Hospital </v>
      </c>
      <c r="G98" s="228" t="str">
        <f>Data!V140</f>
        <v>No data</v>
      </c>
      <c r="H98" s="230"/>
      <c r="I98" s="208">
        <v>2</v>
      </c>
      <c r="J98" s="199" t="str">
        <f>Data!B113</f>
        <v>Cardiff, University Hospital of Wales</v>
      </c>
      <c r="K98" s="228" t="str">
        <f>Data!U113</f>
        <v>No data</v>
      </c>
      <c r="L98" s="230"/>
      <c r="M98" s="208">
        <v>4</v>
      </c>
      <c r="N98" s="199" t="str">
        <f>Data!B115</f>
        <v>Exeter, Royal Devon and Exeter Hospital</v>
      </c>
      <c r="O98" s="228" t="str">
        <f>Data!V115</f>
        <v>No data</v>
      </c>
    </row>
    <row r="99" spans="1:15" ht="14.45" x14ac:dyDescent="0.35">
      <c r="A99" s="208">
        <v>2</v>
      </c>
      <c r="B99" s="199" t="str">
        <f>Data!B138</f>
        <v>Cardiff, Noah’s Ark Children’s Hospital</v>
      </c>
      <c r="C99" s="228" t="str">
        <f>Data!U138</f>
        <v>No data</v>
      </c>
      <c r="D99" s="230"/>
      <c r="E99" s="231">
        <v>2</v>
      </c>
      <c r="F99" s="199" t="str">
        <f>Data!B138</f>
        <v>Cardiff, Noah’s Ark Children’s Hospital</v>
      </c>
      <c r="G99" s="228" t="str">
        <f>Data!V138</f>
        <v>No data</v>
      </c>
      <c r="H99" s="230"/>
      <c r="I99" s="209">
        <v>13</v>
      </c>
      <c r="J99" s="204" t="str">
        <f>Data!B124</f>
        <v xml:space="preserve">Carmarthen, Glangwilli General Hospital </v>
      </c>
      <c r="K99" s="229" t="str">
        <f>Data!U124</f>
        <v>No data</v>
      </c>
      <c r="L99" s="230"/>
      <c r="M99" s="209">
        <v>1</v>
      </c>
      <c r="N99" s="204" t="str">
        <f>Data!B112</f>
        <v>Bristol, Bristol Heart Institute</v>
      </c>
      <c r="O99" s="229" t="str">
        <f>Data!V112</f>
        <v>No data</v>
      </c>
    </row>
    <row r="100" spans="1:15" ht="14.45" x14ac:dyDescent="0.35">
      <c r="A100" s="209">
        <v>16</v>
      </c>
      <c r="B100" s="204" t="str">
        <f>Data!B152</f>
        <v xml:space="preserve">Llantrisant, Royal Glamorgan Hospital </v>
      </c>
      <c r="C100" s="229" t="str">
        <f>Data!U152</f>
        <v>No data</v>
      </c>
      <c r="D100" s="230"/>
      <c r="E100" s="232">
        <v>9</v>
      </c>
      <c r="F100" s="204" t="str">
        <f>Data!B145</f>
        <v xml:space="preserve">Taunton, Musgrove Park Hospital </v>
      </c>
      <c r="G100" s="229" t="str">
        <f>Data!V145</f>
        <v>No data</v>
      </c>
    </row>
    <row r="101" spans="1:15" s="56" customFormat="1" ht="14.45" x14ac:dyDescent="0.35">
      <c r="B101" s="105"/>
      <c r="C101" s="147"/>
      <c r="D101" s="147"/>
      <c r="E101" s="105"/>
      <c r="F101" s="147"/>
    </row>
    <row r="102" spans="1:15" s="56" customFormat="1" ht="14.45" x14ac:dyDescent="0.35">
      <c r="B102" s="105"/>
      <c r="C102" s="147"/>
      <c r="D102" s="147"/>
      <c r="E102" s="105"/>
      <c r="F102" s="147"/>
    </row>
    <row r="103" spans="1:15" s="56" customFormat="1" ht="14.45" x14ac:dyDescent="0.35">
      <c r="B103" s="105"/>
      <c r="C103" s="147"/>
      <c r="D103" s="147"/>
      <c r="E103" s="105"/>
      <c r="F103" s="147"/>
    </row>
    <row r="104" spans="1:15" ht="18.600000000000001" x14ac:dyDescent="0.35">
      <c r="B104" s="148" t="s">
        <v>142</v>
      </c>
    </row>
    <row r="105" spans="1:15" ht="14.45" x14ac:dyDescent="0.35">
      <c r="B105" s="104" t="s">
        <v>104</v>
      </c>
      <c r="C105" s="595" t="s">
        <v>6</v>
      </c>
      <c r="D105" s="595"/>
      <c r="E105" s="595" t="s">
        <v>7</v>
      </c>
      <c r="F105" s="595"/>
      <c r="G105" s="595" t="s">
        <v>8</v>
      </c>
      <c r="H105" s="595"/>
      <c r="I105" s="595" t="s">
        <v>9</v>
      </c>
      <c r="J105" s="595"/>
    </row>
    <row r="106" spans="1:15" ht="15" customHeight="1" x14ac:dyDescent="0.35">
      <c r="B106" s="107" t="s">
        <v>69</v>
      </c>
      <c r="C106" s="233" t="str">
        <f>Data!U30</f>
        <v>Local consultant</v>
      </c>
      <c r="D106" s="233" t="str">
        <f>Data!V30</f>
        <v>Visiting consultant</v>
      </c>
      <c r="E106" s="236" t="str">
        <f>Data!U83</f>
        <v>Local consultant</v>
      </c>
      <c r="F106" s="236" t="str">
        <f>Data!V83</f>
        <v>Visiting consultant</v>
      </c>
      <c r="G106" s="237" t="s">
        <v>2</v>
      </c>
      <c r="H106" s="233" t="s">
        <v>105</v>
      </c>
      <c r="I106" s="233" t="s">
        <v>2</v>
      </c>
      <c r="J106" s="236" t="s">
        <v>105</v>
      </c>
      <c r="K106" s="61"/>
    </row>
    <row r="107" spans="1:15" ht="14.45" x14ac:dyDescent="0.35">
      <c r="B107" s="104"/>
      <c r="C107" s="234">
        <f>Data!U7</f>
        <v>0.14000000000000001</v>
      </c>
      <c r="D107" s="234">
        <f>Data!V7</f>
        <v>0</v>
      </c>
      <c r="E107" s="234" t="str">
        <f>Data!U60</f>
        <v>No data</v>
      </c>
      <c r="F107" s="234" t="str">
        <f>Data!V60</f>
        <v>No data</v>
      </c>
      <c r="G107" s="238" t="str">
        <f>Data!U124</f>
        <v>No data</v>
      </c>
      <c r="H107" s="234" t="str">
        <f>Data!V115</f>
        <v>No data</v>
      </c>
      <c r="I107" s="238" t="str">
        <f>Data!U165</f>
        <v>No data</v>
      </c>
      <c r="J107" s="234" t="str">
        <f>Data!V165</f>
        <v>No data</v>
      </c>
      <c r="K107" s="61"/>
    </row>
    <row r="108" spans="1:15" ht="14.45" x14ac:dyDescent="0.35">
      <c r="B108" s="104"/>
      <c r="C108" s="234">
        <f>Data!U8</f>
        <v>0.255</v>
      </c>
      <c r="D108" s="234">
        <f>Data!V8</f>
        <v>0</v>
      </c>
      <c r="E108" s="234" t="str">
        <f>Data!U61</f>
        <v>No data</v>
      </c>
      <c r="F108" s="234" t="str">
        <f>Data!V61</f>
        <v>No data</v>
      </c>
      <c r="G108" s="238" t="str">
        <f>Data!U113</f>
        <v>No data</v>
      </c>
      <c r="H108" s="234" t="str">
        <f>Data!V116</f>
        <v>No data</v>
      </c>
      <c r="I108" s="238" t="str">
        <f>Data!U166</f>
        <v>No data</v>
      </c>
      <c r="J108" s="234" t="str">
        <f>Data!V166</f>
        <v>No data</v>
      </c>
      <c r="K108" s="61"/>
    </row>
    <row r="109" spans="1:15" ht="14.45" x14ac:dyDescent="0.35">
      <c r="B109" s="104"/>
      <c r="C109" s="234" t="str">
        <f>Data!U9</f>
        <v>No data</v>
      </c>
      <c r="D109" s="234" t="str">
        <f>Data!V9</f>
        <v>No data</v>
      </c>
      <c r="E109" s="234" t="str">
        <f>Data!U62</f>
        <v>No data</v>
      </c>
      <c r="F109" s="234" t="str">
        <f>Data!V62</f>
        <v>No data</v>
      </c>
      <c r="G109" s="238" t="str">
        <f>Data!U112</f>
        <v>No data</v>
      </c>
      <c r="H109" s="234">
        <v>0</v>
      </c>
      <c r="I109" s="238" t="str">
        <f>Data!U167</f>
        <v>No data</v>
      </c>
      <c r="J109" s="234" t="str">
        <f>Data!V167</f>
        <v>No data</v>
      </c>
      <c r="K109" s="61"/>
    </row>
    <row r="110" spans="1:15" ht="14.45" x14ac:dyDescent="0.35">
      <c r="B110" s="104"/>
      <c r="C110" s="234" t="str">
        <f>Data!U10</f>
        <v>No data</v>
      </c>
      <c r="D110" s="234" t="str">
        <f>Data!V10</f>
        <v>No data</v>
      </c>
      <c r="E110" s="234" t="str">
        <f>Data!U63</f>
        <v>No data</v>
      </c>
      <c r="F110" s="234" t="str">
        <f>Data!V63</f>
        <v>No data</v>
      </c>
      <c r="G110" s="238" t="str">
        <f>Data!U130</f>
        <v>No data</v>
      </c>
      <c r="H110" s="234">
        <v>0</v>
      </c>
      <c r="I110" s="238" t="str">
        <f>Data!U168</f>
        <v>No data</v>
      </c>
      <c r="J110" s="234" t="str">
        <f>Data!V168</f>
        <v>No data</v>
      </c>
      <c r="K110" s="61"/>
    </row>
    <row r="111" spans="1:15" ht="14.45" x14ac:dyDescent="0.35">
      <c r="B111" s="104"/>
      <c r="C111" s="234">
        <f>Data!U11</f>
        <v>0.17</v>
      </c>
      <c r="D111" s="234">
        <f>Data!V11</f>
        <v>0.17</v>
      </c>
      <c r="E111" s="234" t="str">
        <f>Data!U64</f>
        <v>No data</v>
      </c>
      <c r="F111" s="234" t="str">
        <f>Data!V64</f>
        <v>No data</v>
      </c>
      <c r="G111" s="238" t="str">
        <f>Data!U116</f>
        <v>No data</v>
      </c>
      <c r="H111" s="234" t="str">
        <f>Data!V113</f>
        <v>No data</v>
      </c>
      <c r="I111" s="238" t="str">
        <f>Data!U169</f>
        <v>No data</v>
      </c>
      <c r="J111" s="234" t="str">
        <f>Data!V169</f>
        <v>No data</v>
      </c>
      <c r="K111" s="61"/>
    </row>
    <row r="112" spans="1:15" ht="14.45" x14ac:dyDescent="0.35">
      <c r="B112" s="104"/>
      <c r="C112" s="234">
        <f>Data!U12</f>
        <v>0.03</v>
      </c>
      <c r="D112" s="234">
        <f>Data!V12</f>
        <v>0</v>
      </c>
      <c r="E112" s="234" t="str">
        <f>Data!U65</f>
        <v>No data</v>
      </c>
      <c r="F112" s="234" t="str">
        <f>Data!V65</f>
        <v>No data</v>
      </c>
      <c r="G112" s="238" t="str">
        <f>Data!U117</f>
        <v>No data</v>
      </c>
      <c r="H112" s="234" t="str">
        <f>Data!V114</f>
        <v>No data</v>
      </c>
      <c r="I112" s="238" t="str">
        <f>Data!U170</f>
        <v>No data</v>
      </c>
      <c r="J112" s="234" t="str">
        <f>Data!V170</f>
        <v>No data</v>
      </c>
      <c r="K112" s="61"/>
    </row>
    <row r="113" spans="2:11" ht="14.45" x14ac:dyDescent="0.35">
      <c r="B113" s="104"/>
      <c r="C113" s="234" t="str">
        <f>Data!U13</f>
        <v>No data</v>
      </c>
      <c r="D113" s="234" t="str">
        <f>Data!V13</f>
        <v>No data</v>
      </c>
      <c r="E113" s="234" t="str">
        <f>Data!U66</f>
        <v>No data</v>
      </c>
      <c r="F113" s="234" t="str">
        <f>Data!V66</f>
        <v>No data</v>
      </c>
      <c r="G113" s="238" t="str">
        <f>Data!U123</f>
        <v>No data</v>
      </c>
      <c r="H113" s="234" t="str">
        <f>Data!V117</f>
        <v>No data</v>
      </c>
      <c r="I113" s="238" t="str">
        <f>Data!U171</f>
        <v>No data</v>
      </c>
      <c r="J113" s="234" t="str">
        <f>Data!V171</f>
        <v>No data</v>
      </c>
      <c r="K113" s="61"/>
    </row>
    <row r="114" spans="2:11" ht="14.45" x14ac:dyDescent="0.35">
      <c r="B114" s="104"/>
      <c r="C114" s="234">
        <f>Data!U14</f>
        <v>0</v>
      </c>
      <c r="D114" s="234">
        <f>Data!V14</f>
        <v>7.0000000000000007E-2</v>
      </c>
      <c r="E114" s="234" t="str">
        <f>Data!U67</f>
        <v>No data</v>
      </c>
      <c r="F114" s="234" t="str">
        <f>Data!V67</f>
        <v>No data</v>
      </c>
      <c r="G114" s="238" t="str">
        <f>Data!U114</f>
        <v>No data</v>
      </c>
      <c r="H114" s="234" t="str">
        <f>Data!V118</f>
        <v>No data</v>
      </c>
      <c r="I114" s="238" t="str">
        <f>Data!U172</f>
        <v>No data</v>
      </c>
      <c r="J114" s="234" t="str">
        <f>Data!V172</f>
        <v>No data</v>
      </c>
      <c r="K114" s="61"/>
    </row>
    <row r="115" spans="2:11" ht="14.45" x14ac:dyDescent="0.35">
      <c r="B115" s="104"/>
      <c r="C115" s="234" t="str">
        <f>Data!U15</f>
        <v>No data</v>
      </c>
      <c r="D115" s="234" t="str">
        <f>Data!V15</f>
        <v>No data</v>
      </c>
      <c r="E115" s="234" t="str">
        <f>Data!U68</f>
        <v>No data</v>
      </c>
      <c r="F115" s="234" t="str">
        <f>Data!V68</f>
        <v>No data</v>
      </c>
      <c r="G115" s="238" t="str">
        <f>Data!U115</f>
        <v>No data</v>
      </c>
      <c r="H115" s="234" t="str">
        <f>Data!V119</f>
        <v>No data</v>
      </c>
      <c r="I115" s="238" t="str">
        <f>Data!U173</f>
        <v>No data</v>
      </c>
      <c r="J115" s="234" t="str">
        <f>Data!V173</f>
        <v>No data</v>
      </c>
      <c r="K115" s="61"/>
    </row>
    <row r="116" spans="2:11" ht="14.45" x14ac:dyDescent="0.35">
      <c r="B116" s="104"/>
      <c r="C116" s="234" t="str">
        <f>Data!U16</f>
        <v>No data</v>
      </c>
      <c r="D116" s="234" t="str">
        <f>Data!V16</f>
        <v>No data</v>
      </c>
      <c r="E116" s="234" t="str">
        <f>Data!U69</f>
        <v>No data</v>
      </c>
      <c r="F116" s="234" t="str">
        <f>Data!V69</f>
        <v>No data</v>
      </c>
      <c r="G116" s="238" t="str">
        <f>Data!U118</f>
        <v>No data</v>
      </c>
      <c r="H116" s="234" t="str">
        <f>Data!V120</f>
        <v>No data</v>
      </c>
      <c r="I116" s="238" t="str">
        <f>Data!U174</f>
        <v>No data</v>
      </c>
      <c r="J116" s="234" t="str">
        <f>Data!V174</f>
        <v>No data</v>
      </c>
      <c r="K116" s="61"/>
    </row>
    <row r="117" spans="2:11" ht="14.45" x14ac:dyDescent="0.35">
      <c r="B117" s="104"/>
      <c r="C117" s="234" t="str">
        <f>Data!U17</f>
        <v>No data</v>
      </c>
      <c r="D117" s="234" t="str">
        <f>Data!V17</f>
        <v>No data</v>
      </c>
      <c r="E117" s="234" t="str">
        <f>Data!U70</f>
        <v>No data</v>
      </c>
      <c r="F117" s="234" t="str">
        <f>Data!V70</f>
        <v>No data</v>
      </c>
      <c r="G117" s="238" t="str">
        <f>Data!U119</f>
        <v>No data</v>
      </c>
      <c r="H117" s="234" t="str">
        <f>Data!V121</f>
        <v>No data</v>
      </c>
      <c r="I117" s="238" t="str">
        <f>Data!U175</f>
        <v>No data</v>
      </c>
      <c r="J117" s="234" t="str">
        <f>Data!V175</f>
        <v>No data</v>
      </c>
      <c r="K117" s="61"/>
    </row>
    <row r="118" spans="2:11" ht="14.45" x14ac:dyDescent="0.35">
      <c r="B118" s="104"/>
      <c r="C118" s="234" t="str">
        <f>Data!U18</f>
        <v>No data</v>
      </c>
      <c r="D118" s="234" t="str">
        <f>Data!V18</f>
        <v>No data</v>
      </c>
      <c r="E118" s="234" t="str">
        <f>Data!U71</f>
        <v>No data</v>
      </c>
      <c r="F118" s="234" t="str">
        <f>Data!V71</f>
        <v>No data</v>
      </c>
      <c r="G118" s="238" t="str">
        <f>Data!U120</f>
        <v>No data</v>
      </c>
      <c r="H118" s="234" t="str">
        <f>Data!V122</f>
        <v>No data</v>
      </c>
      <c r="I118" s="238" t="str">
        <f>Data!U176</f>
        <v>No data</v>
      </c>
      <c r="J118" s="234" t="str">
        <f>Data!V176</f>
        <v>No data</v>
      </c>
      <c r="K118" s="61"/>
    </row>
    <row r="119" spans="2:11" ht="14.45" x14ac:dyDescent="0.35">
      <c r="B119" s="104"/>
      <c r="C119" s="234">
        <f>Data!U19</f>
        <v>0</v>
      </c>
      <c r="D119" s="234">
        <f>Data!V19</f>
        <v>0.08</v>
      </c>
      <c r="E119" s="234" t="str">
        <f>Data!U72</f>
        <v>No data</v>
      </c>
      <c r="F119" s="234" t="str">
        <f>Data!V72</f>
        <v>No data</v>
      </c>
      <c r="G119" s="238" t="str">
        <f>Data!U121</f>
        <v>No data</v>
      </c>
      <c r="H119" s="234" t="str">
        <f>Data!V123</f>
        <v>No data</v>
      </c>
      <c r="I119" s="238" t="str">
        <f>Data!U177</f>
        <v>No data</v>
      </c>
      <c r="J119" s="234" t="str">
        <f>Data!V177</f>
        <v>No data</v>
      </c>
      <c r="K119" s="61"/>
    </row>
    <row r="120" spans="2:11" ht="14.45" x14ac:dyDescent="0.35">
      <c r="B120" s="104"/>
      <c r="C120" s="234" t="str">
        <f>Data!U20</f>
        <v>No data</v>
      </c>
      <c r="D120" s="234" t="str">
        <f>Data!V20</f>
        <v>No data</v>
      </c>
      <c r="E120" s="234" t="str">
        <f>Data!U73</f>
        <v>No data</v>
      </c>
      <c r="F120" s="234" t="str">
        <f>Data!V73</f>
        <v>No data</v>
      </c>
      <c r="G120" s="238" t="str">
        <f>Data!U122</f>
        <v>No data</v>
      </c>
      <c r="H120" s="234" t="str">
        <f>Data!V124</f>
        <v>No data</v>
      </c>
      <c r="I120" s="238" t="str">
        <f>Data!U178</f>
        <v>No data</v>
      </c>
      <c r="J120" s="234" t="str">
        <f>Data!V178</f>
        <v>No data</v>
      </c>
      <c r="K120" s="61"/>
    </row>
    <row r="121" spans="2:11" ht="14.45" x14ac:dyDescent="0.35">
      <c r="B121" s="104"/>
      <c r="C121" s="234">
        <f>Data!U21</f>
        <v>0.05</v>
      </c>
      <c r="D121" s="234">
        <f>Data!V21</f>
        <v>0</v>
      </c>
      <c r="E121" s="234" t="str">
        <f>Data!U74</f>
        <v>No data</v>
      </c>
      <c r="F121" s="234" t="str">
        <f>Data!V74</f>
        <v>No data</v>
      </c>
      <c r="G121" s="238" t="str">
        <f>Data!U125</f>
        <v>No data</v>
      </c>
      <c r="H121" s="234" t="str">
        <f>Data!V125</f>
        <v>No data</v>
      </c>
      <c r="I121" s="238" t="str">
        <f>Data!U179</f>
        <v>No data</v>
      </c>
      <c r="J121" s="234" t="str">
        <f>Data!V179</f>
        <v>No data</v>
      </c>
      <c r="K121" s="61"/>
    </row>
    <row r="122" spans="2:11" ht="14.45" x14ac:dyDescent="0.35">
      <c r="B122" s="104"/>
      <c r="C122" s="234">
        <f>Data!U22</f>
        <v>0</v>
      </c>
      <c r="D122" s="234">
        <f>Data!V22</f>
        <v>0</v>
      </c>
      <c r="E122" s="234" t="str">
        <f>Data!U75</f>
        <v>No data</v>
      </c>
      <c r="F122" s="234" t="str">
        <f>Data!V75</f>
        <v>No data</v>
      </c>
      <c r="G122" s="238" t="str">
        <f>Data!U126</f>
        <v>No data</v>
      </c>
      <c r="H122" s="234" t="str">
        <f>Data!V126</f>
        <v>No data</v>
      </c>
      <c r="I122" s="238" t="e">
        <f>Data!#REF!</f>
        <v>#REF!</v>
      </c>
      <c r="J122" s="234" t="e">
        <f>Data!#REF!</f>
        <v>#REF!</v>
      </c>
      <c r="K122" s="61"/>
    </row>
    <row r="123" spans="2:11" ht="14.45" x14ac:dyDescent="0.35">
      <c r="B123" s="104"/>
      <c r="C123" s="234">
        <f>Data!U23</f>
        <v>0</v>
      </c>
      <c r="D123" s="234">
        <f>Data!V23</f>
        <v>0</v>
      </c>
      <c r="E123" s="234" t="str">
        <f>Data!U76</f>
        <v>No data</v>
      </c>
      <c r="F123" s="234" t="str">
        <f>Data!V76</f>
        <v>No data</v>
      </c>
      <c r="G123" s="238" t="str">
        <f>Data!U127</f>
        <v>No data</v>
      </c>
      <c r="H123" s="234" t="str">
        <f>Data!V127</f>
        <v>No data</v>
      </c>
      <c r="I123" s="238" t="str">
        <f>Data!U181</f>
        <v>No data</v>
      </c>
      <c r="J123" s="234" t="str">
        <f>Data!V181</f>
        <v>No data</v>
      </c>
      <c r="K123" s="61"/>
    </row>
    <row r="124" spans="2:11" ht="14.45" x14ac:dyDescent="0.35">
      <c r="B124" s="104"/>
      <c r="C124" s="234" t="str">
        <f>Data!U24</f>
        <v>No data</v>
      </c>
      <c r="D124" s="234" t="str">
        <f>Data!V24</f>
        <v>No data</v>
      </c>
      <c r="E124" s="234" t="str">
        <f>Data!U77</f>
        <v>No data</v>
      </c>
      <c r="F124" s="234" t="str">
        <f>Data!V77</f>
        <v>No data</v>
      </c>
      <c r="G124" s="238" t="str">
        <f>Data!U128</f>
        <v>No data</v>
      </c>
      <c r="H124" s="234" t="str">
        <f>Data!V128</f>
        <v>No data</v>
      </c>
      <c r="I124" s="238" t="str">
        <f>Data!U182</f>
        <v>No data</v>
      </c>
      <c r="J124" s="234" t="str">
        <f>Data!V182</f>
        <v>No data</v>
      </c>
      <c r="K124" s="61"/>
    </row>
    <row r="125" spans="2:11" ht="14.45" x14ac:dyDescent="0.35">
      <c r="B125" s="103"/>
      <c r="C125" s="235">
        <f>Data!U25</f>
        <v>0.14000000000000001</v>
      </c>
      <c r="D125" s="235">
        <f>Data!V25</f>
        <v>0</v>
      </c>
      <c r="E125" s="235" t="str">
        <f>Data!U78</f>
        <v>No data</v>
      </c>
      <c r="F125" s="235" t="str">
        <f>Data!V78</f>
        <v>No data</v>
      </c>
      <c r="G125" s="239" t="str">
        <f>Data!U129</f>
        <v>No data</v>
      </c>
      <c r="H125" s="235" t="str">
        <f>Data!V129</f>
        <v>No data</v>
      </c>
      <c r="I125" s="239" t="str">
        <f>Data!U183</f>
        <v>No data</v>
      </c>
      <c r="J125" s="235" t="str">
        <f>Data!V183</f>
        <v>No data</v>
      </c>
    </row>
    <row r="127" spans="2:11" ht="14.45" x14ac:dyDescent="0.35">
      <c r="B127" s="103" t="s">
        <v>106</v>
      </c>
      <c r="C127" s="595" t="s">
        <v>6</v>
      </c>
      <c r="D127" s="595"/>
      <c r="E127" s="595" t="s">
        <v>7</v>
      </c>
      <c r="F127" s="595"/>
      <c r="G127" s="595" t="s">
        <v>8</v>
      </c>
      <c r="H127" s="595"/>
      <c r="I127" s="595" t="s">
        <v>9</v>
      </c>
      <c r="J127" s="595"/>
    </row>
    <row r="128" spans="2:11" ht="14.45" x14ac:dyDescent="0.35">
      <c r="B128" s="103" t="s">
        <v>16</v>
      </c>
      <c r="C128" s="237" t="s">
        <v>2</v>
      </c>
      <c r="D128" s="237" t="s">
        <v>105</v>
      </c>
      <c r="E128" s="237" t="s">
        <v>2</v>
      </c>
      <c r="F128" s="237" t="s">
        <v>105</v>
      </c>
      <c r="G128" s="237" t="s">
        <v>2</v>
      </c>
      <c r="H128" s="237" t="s">
        <v>105</v>
      </c>
      <c r="I128" s="237" t="s">
        <v>2</v>
      </c>
      <c r="J128" s="237" t="s">
        <v>105</v>
      </c>
    </row>
    <row r="129" spans="2:10" ht="14.45" x14ac:dyDescent="0.35">
      <c r="B129" s="103"/>
      <c r="C129" s="234">
        <f>Data!U32</f>
        <v>5.8999999999999997E-2</v>
      </c>
      <c r="D129" s="234">
        <f>Data!V32</f>
        <v>0</v>
      </c>
      <c r="E129" s="234" t="str">
        <f>Data!U85</f>
        <v>No data</v>
      </c>
      <c r="F129" s="234" t="str">
        <f>Data!V85</f>
        <v>No data</v>
      </c>
      <c r="G129" s="234" t="str">
        <f>Data!U152</f>
        <v>No data</v>
      </c>
      <c r="H129" s="234" t="str">
        <f>Data!V140</f>
        <v>No data</v>
      </c>
      <c r="I129" s="234" t="str">
        <f>Data!U190</f>
        <v>No data</v>
      </c>
      <c r="J129" s="234" t="str">
        <f>Data!V190</f>
        <v>No data</v>
      </c>
    </row>
    <row r="130" spans="2:10" ht="14.45" x14ac:dyDescent="0.35">
      <c r="B130" s="103"/>
      <c r="C130" s="234">
        <f>Data!U33</f>
        <v>0.15</v>
      </c>
      <c r="D130" s="234">
        <f>Data!V33</f>
        <v>0</v>
      </c>
      <c r="E130" s="234" t="str">
        <f>Data!U86</f>
        <v>No data</v>
      </c>
      <c r="F130" s="234" t="str">
        <f>Data!V86</f>
        <v>No data</v>
      </c>
      <c r="G130" s="234" t="str">
        <f>Data!U138</f>
        <v>No data</v>
      </c>
      <c r="H130" s="234" t="str">
        <f>Data!V152</f>
        <v>No data</v>
      </c>
      <c r="I130" s="234" t="str">
        <f>Data!U191</f>
        <v>No data</v>
      </c>
      <c r="J130" s="234" t="str">
        <f>Data!V191</f>
        <v>No data</v>
      </c>
    </row>
    <row r="131" spans="2:10" ht="14.45" x14ac:dyDescent="0.35">
      <c r="B131" s="103"/>
      <c r="C131" s="234" t="str">
        <f>Data!U34</f>
        <v>No data</v>
      </c>
      <c r="D131" s="234" t="str">
        <f>Data!V34</f>
        <v>No data</v>
      </c>
      <c r="E131" s="234" t="str">
        <f>Data!U87</f>
        <v>No data</v>
      </c>
      <c r="F131" s="234" t="str">
        <f>Data!V87</f>
        <v>No data</v>
      </c>
      <c r="G131" s="234" t="str">
        <f>Data!U147</f>
        <v>No data</v>
      </c>
      <c r="H131" s="234" t="str">
        <f>Data!V147</f>
        <v>No data</v>
      </c>
      <c r="I131" s="234" t="str">
        <f>Data!U192</f>
        <v>No data</v>
      </c>
      <c r="J131" s="234" t="str">
        <f>Data!V192</f>
        <v>No data</v>
      </c>
    </row>
    <row r="132" spans="2:10" ht="14.45" x14ac:dyDescent="0.35">
      <c r="B132" s="103"/>
      <c r="C132" s="234">
        <f>Data!U35</f>
        <v>5.8000000000000003E-2</v>
      </c>
      <c r="D132" s="234">
        <f>Data!V35</f>
        <v>0.06</v>
      </c>
      <c r="E132" s="234" t="str">
        <f>Data!U88</f>
        <v>No data</v>
      </c>
      <c r="F132" s="234" t="str">
        <f>Data!V88</f>
        <v>No data</v>
      </c>
      <c r="G132" s="234" t="str">
        <f>Data!U153</f>
        <v>No data</v>
      </c>
      <c r="H132" s="234" t="str">
        <f>Data!V144</f>
        <v>No data</v>
      </c>
      <c r="I132" s="234" t="str">
        <f>Data!U193</f>
        <v>No data</v>
      </c>
      <c r="J132" s="234" t="str">
        <f>Data!V193</f>
        <v>No data</v>
      </c>
    </row>
    <row r="133" spans="2:10" ht="14.45" x14ac:dyDescent="0.35">
      <c r="B133" s="103"/>
      <c r="C133" s="234">
        <f>Data!U36</f>
        <v>0.13</v>
      </c>
      <c r="D133" s="234">
        <f>Data!V36</f>
        <v>7.0000000000000007E-2</v>
      </c>
      <c r="E133" s="234" t="str">
        <f>Data!U89</f>
        <v>No data</v>
      </c>
      <c r="F133" s="234" t="str">
        <f>Data!V89</f>
        <v>No data</v>
      </c>
      <c r="G133" s="234" t="str">
        <f>Data!U140</f>
        <v>No data</v>
      </c>
      <c r="H133" s="234" t="str">
        <f>Data!V153</f>
        <v>No data</v>
      </c>
      <c r="I133" s="234" t="str">
        <f>Data!U194</f>
        <v>No data</v>
      </c>
      <c r="J133" s="234" t="str">
        <f>Data!V194</f>
        <v>No data</v>
      </c>
    </row>
    <row r="134" spans="2:10" ht="14.45" x14ac:dyDescent="0.35">
      <c r="B134" s="103"/>
      <c r="C134" s="234" t="str">
        <f>Data!U37</f>
        <v>No data</v>
      </c>
      <c r="D134" s="234" t="str">
        <f>Data!V37</f>
        <v>No data</v>
      </c>
      <c r="E134" s="234" t="str">
        <f>Data!U90</f>
        <v>No data</v>
      </c>
      <c r="F134" s="234" t="str">
        <f>Data!V90</f>
        <v>No data</v>
      </c>
      <c r="G134" s="234" t="str">
        <f>Data!U144</f>
        <v>No data</v>
      </c>
      <c r="H134" s="234" t="str">
        <f>Data!V146</f>
        <v>No data</v>
      </c>
      <c r="I134" s="234" t="str">
        <f>Data!U195</f>
        <v>No data</v>
      </c>
      <c r="J134" s="234" t="str">
        <f>Data!V195</f>
        <v>No data</v>
      </c>
    </row>
    <row r="135" spans="2:10" ht="14.45" x14ac:dyDescent="0.35">
      <c r="B135" s="103"/>
      <c r="C135" s="234">
        <f>Data!U38</f>
        <v>0</v>
      </c>
      <c r="D135" s="234">
        <f>Data!V38</f>
        <v>0</v>
      </c>
      <c r="E135" s="234" t="str">
        <f>Data!U91</f>
        <v>No data</v>
      </c>
      <c r="F135" s="234" t="str">
        <f>Data!V91</f>
        <v>No data</v>
      </c>
      <c r="G135" s="234" t="str">
        <f>Data!U137</f>
        <v>No data</v>
      </c>
      <c r="H135" s="234">
        <v>0</v>
      </c>
      <c r="I135" s="234" t="str">
        <f>Data!U196</f>
        <v>No data</v>
      </c>
      <c r="J135" s="234" t="str">
        <f>Data!V196</f>
        <v>No data</v>
      </c>
    </row>
    <row r="136" spans="2:10" ht="14.45" x14ac:dyDescent="0.35">
      <c r="B136" s="103"/>
      <c r="C136" s="234">
        <f>Data!U39</f>
        <v>5.1999999999999998E-2</v>
      </c>
      <c r="D136" s="234">
        <f>Data!V39</f>
        <v>0</v>
      </c>
      <c r="E136" s="234" t="str">
        <f>Data!U92</f>
        <v>No data</v>
      </c>
      <c r="F136" s="234" t="str">
        <f>Data!V92</f>
        <v>No data</v>
      </c>
      <c r="G136" s="234" t="str">
        <f>Data!U145</f>
        <v>No data</v>
      </c>
      <c r="H136" s="234">
        <v>0</v>
      </c>
      <c r="I136" s="234" t="str">
        <f>Data!U197</f>
        <v>No data</v>
      </c>
      <c r="J136" s="234" t="str">
        <f>Data!V197</f>
        <v>No data</v>
      </c>
    </row>
    <row r="137" spans="2:10" ht="14.45" x14ac:dyDescent="0.35">
      <c r="B137" s="103"/>
      <c r="C137" s="234">
        <f>Data!U40</f>
        <v>8.3000000000000004E-2</v>
      </c>
      <c r="D137" s="234">
        <f>Data!V40</f>
        <v>0</v>
      </c>
      <c r="E137" s="234" t="str">
        <f>Data!U93</f>
        <v>No data</v>
      </c>
      <c r="F137" s="234" t="str">
        <f>Data!V93</f>
        <v>No data</v>
      </c>
      <c r="G137" s="234" t="str">
        <f>Data!U146</f>
        <v>No data</v>
      </c>
      <c r="H137" s="234" t="str">
        <f>Data!V139</f>
        <v>No data</v>
      </c>
      <c r="I137" s="234" t="str">
        <f>Data!U198</f>
        <v>No data</v>
      </c>
      <c r="J137" s="234" t="str">
        <f>Data!V198</f>
        <v>No data</v>
      </c>
    </row>
    <row r="138" spans="2:10" ht="14.45" x14ac:dyDescent="0.35">
      <c r="B138" s="103"/>
      <c r="C138" s="234">
        <f>Data!U41</f>
        <v>2.9000000000000001E-2</v>
      </c>
      <c r="D138" s="234">
        <f>Data!V41</f>
        <v>1.6E-2</v>
      </c>
      <c r="E138" s="234" t="str">
        <f>Data!U94</f>
        <v>No data</v>
      </c>
      <c r="F138" s="234" t="str">
        <f>Data!V94</f>
        <v>No data</v>
      </c>
      <c r="G138" s="234" t="str">
        <f>Data!U139</f>
        <v>No data</v>
      </c>
      <c r="H138" s="234" t="str">
        <f>Data!V141</f>
        <v>No data</v>
      </c>
      <c r="I138" s="234" t="str">
        <f>Data!U199</f>
        <v>No data</v>
      </c>
      <c r="J138" s="234" t="str">
        <f>Data!V199</f>
        <v>No data</v>
      </c>
    </row>
    <row r="139" spans="2:10" x14ac:dyDescent="0.25">
      <c r="B139" s="103"/>
      <c r="C139" s="234">
        <f>Data!U42</f>
        <v>6.3399999999999998E-2</v>
      </c>
      <c r="D139" s="234">
        <f>Data!V42</f>
        <v>5.74E-2</v>
      </c>
      <c r="E139" s="234" t="str">
        <f>Data!U95</f>
        <v>No data</v>
      </c>
      <c r="F139" s="234" t="str">
        <f>Data!V95</f>
        <v>No data</v>
      </c>
      <c r="G139" s="234" t="str">
        <f>Data!U141</f>
        <v>No data</v>
      </c>
      <c r="H139" s="234" t="str">
        <f>Data!V142</f>
        <v>No data</v>
      </c>
      <c r="I139" s="234" t="str">
        <f>Data!U200</f>
        <v>No data</v>
      </c>
      <c r="J139" s="234" t="str">
        <f>Data!V200</f>
        <v>No data</v>
      </c>
    </row>
    <row r="140" spans="2:10" x14ac:dyDescent="0.25">
      <c r="B140" s="103"/>
      <c r="C140" s="234" t="str">
        <f>Data!U43</f>
        <v>No data</v>
      </c>
      <c r="D140" s="234" t="str">
        <f>Data!V43</f>
        <v>No data</v>
      </c>
      <c r="E140" s="234" t="str">
        <f>Data!U96</f>
        <v>No data</v>
      </c>
      <c r="F140" s="234" t="str">
        <f>Data!V96</f>
        <v>No data</v>
      </c>
      <c r="G140" s="234" t="str">
        <f>Data!U142</f>
        <v>No data</v>
      </c>
      <c r="H140" s="234" t="str">
        <f>Data!V143</f>
        <v>No data</v>
      </c>
      <c r="I140" s="234" t="str">
        <f>Data!U201</f>
        <v>No data</v>
      </c>
      <c r="J140" s="234" t="str">
        <f>Data!V201</f>
        <v>No data</v>
      </c>
    </row>
    <row r="141" spans="2:10" x14ac:dyDescent="0.25">
      <c r="B141" s="103"/>
      <c r="C141" s="234" t="str">
        <f>Data!U44</f>
        <v>No data</v>
      </c>
      <c r="D141" s="234" t="str">
        <f>Data!V44</f>
        <v>No data</v>
      </c>
      <c r="E141" s="234" t="str">
        <f>Data!U97</f>
        <v>No data</v>
      </c>
      <c r="F141" s="234" t="str">
        <f>Data!V97</f>
        <v>No data</v>
      </c>
      <c r="G141" s="234" t="str">
        <f>Data!U143</f>
        <v>No data</v>
      </c>
      <c r="H141" s="234" t="str">
        <f>Data!V148</f>
        <v>No data</v>
      </c>
      <c r="I141" s="234" t="str">
        <f>Data!U202</f>
        <v>No data</v>
      </c>
      <c r="J141" s="234" t="str">
        <f>Data!V202</f>
        <v>No data</v>
      </c>
    </row>
    <row r="142" spans="2:10" x14ac:dyDescent="0.25">
      <c r="B142" s="103"/>
      <c r="C142" s="234">
        <f>Data!U45</f>
        <v>0</v>
      </c>
      <c r="D142" s="234">
        <f>Data!V45</f>
        <v>0</v>
      </c>
      <c r="E142" s="234" t="str">
        <f>Data!U98</f>
        <v>No data</v>
      </c>
      <c r="F142" s="234" t="str">
        <f>Data!V98</f>
        <v>No data</v>
      </c>
      <c r="G142" s="234" t="str">
        <f>Data!U148</f>
        <v>No data</v>
      </c>
      <c r="H142" s="234" t="str">
        <f>Data!V149</f>
        <v>No data</v>
      </c>
      <c r="I142" s="234" t="str">
        <f>Data!U203</f>
        <v>No data</v>
      </c>
      <c r="J142" s="234" t="str">
        <f>Data!V203</f>
        <v>No data</v>
      </c>
    </row>
    <row r="143" spans="2:10" x14ac:dyDescent="0.25">
      <c r="B143" s="103"/>
      <c r="C143" s="234">
        <f>Data!U46</f>
        <v>0</v>
      </c>
      <c r="D143" s="234">
        <f>Data!V46</f>
        <v>0</v>
      </c>
      <c r="E143" s="234" t="str">
        <f>Data!U99</f>
        <v>No data</v>
      </c>
      <c r="F143" s="234" t="str">
        <f>Data!V99</f>
        <v>No data</v>
      </c>
      <c r="G143" s="234" t="str">
        <f>Data!U149</f>
        <v>No data</v>
      </c>
      <c r="H143" s="234" t="str">
        <f>Data!V150</f>
        <v>No data</v>
      </c>
      <c r="I143" s="234" t="str">
        <f>Data!U204</f>
        <v>No data</v>
      </c>
      <c r="J143" s="234" t="str">
        <f>Data!V204</f>
        <v>No data</v>
      </c>
    </row>
    <row r="144" spans="2:10" x14ac:dyDescent="0.25">
      <c r="B144" s="103"/>
      <c r="C144" s="234">
        <f>Data!U47</f>
        <v>0.3095</v>
      </c>
      <c r="D144" s="234">
        <f>Data!V47</f>
        <v>0.06</v>
      </c>
      <c r="E144" s="234" t="str">
        <f>Data!U100</f>
        <v>No data</v>
      </c>
      <c r="F144" s="234" t="str">
        <f>Data!V100</f>
        <v>No data</v>
      </c>
      <c r="G144" s="234" t="str">
        <f>Data!U150</f>
        <v>No data</v>
      </c>
      <c r="H144" s="234" t="str">
        <f>Data!V151</f>
        <v>No data</v>
      </c>
      <c r="I144" s="234" t="str">
        <f>Data!U205</f>
        <v>No data</v>
      </c>
      <c r="J144" s="234" t="str">
        <f>Data!V205</f>
        <v>No data</v>
      </c>
    </row>
    <row r="145" spans="2:10" x14ac:dyDescent="0.25">
      <c r="B145" s="103"/>
      <c r="C145" s="234">
        <f>Data!U48</f>
        <v>0.20369999999999999</v>
      </c>
      <c r="D145" s="234">
        <f>Data!V48</f>
        <v>4.65E-2</v>
      </c>
      <c r="E145" s="234" t="str">
        <f>Data!U101</f>
        <v>No data</v>
      </c>
      <c r="F145" s="234" t="str">
        <f>Data!V101</f>
        <v>No data</v>
      </c>
      <c r="G145" s="234" t="str">
        <f>Data!U151</f>
        <v>No data</v>
      </c>
      <c r="H145" s="234" t="str">
        <f>Data!V154</f>
        <v>No data</v>
      </c>
      <c r="I145" s="234" t="str">
        <f>Data!U180</f>
        <v>No data</v>
      </c>
      <c r="J145" s="234" t="str">
        <f>Data!V180</f>
        <v>No data</v>
      </c>
    </row>
    <row r="146" spans="2:10" x14ac:dyDescent="0.25">
      <c r="B146" s="103"/>
      <c r="C146" s="234" t="str">
        <f>Data!U49</f>
        <v>No data</v>
      </c>
      <c r="D146" s="234" t="str">
        <f>Data!V49</f>
        <v>No data</v>
      </c>
      <c r="E146" s="234" t="str">
        <f>Data!U102</f>
        <v>No data</v>
      </c>
      <c r="F146" s="234" t="str">
        <f>Data!V102</f>
        <v>No data</v>
      </c>
      <c r="G146" s="234" t="str">
        <f>Data!U154</f>
        <v>No data</v>
      </c>
      <c r="H146" s="234" t="str">
        <f>Data!V155</f>
        <v>No data</v>
      </c>
      <c r="I146" s="234" t="str">
        <f>Data!U207</f>
        <v>No data</v>
      </c>
      <c r="J146" s="234" t="str">
        <f>Data!V207</f>
        <v>No data</v>
      </c>
    </row>
    <row r="147" spans="2:10" x14ac:dyDescent="0.25">
      <c r="B147" s="103"/>
      <c r="C147" s="235">
        <f>Data!U50</f>
        <v>0.11</v>
      </c>
      <c r="D147" s="235">
        <f>Data!V50</f>
        <v>0.1</v>
      </c>
      <c r="E147" s="235" t="str">
        <f>Data!U103</f>
        <v>No data</v>
      </c>
      <c r="F147" s="235" t="str">
        <f>Data!V103</f>
        <v>No data</v>
      </c>
      <c r="G147" s="235" t="str">
        <f>Data!U155</f>
        <v>No data</v>
      </c>
      <c r="H147" s="235">
        <v>0</v>
      </c>
      <c r="I147" s="235" t="str">
        <f>Data!U208</f>
        <v>No data</v>
      </c>
      <c r="J147" s="235" t="str">
        <f>Data!V208</f>
        <v>No data</v>
      </c>
    </row>
  </sheetData>
  <sortState ref="J53:P70">
    <sortCondition ref="P53:P70"/>
  </sortState>
  <mergeCells count="8">
    <mergeCell ref="C105:D105"/>
    <mergeCell ref="E105:F105"/>
    <mergeCell ref="G105:H105"/>
    <mergeCell ref="I105:J105"/>
    <mergeCell ref="C127:D127"/>
    <mergeCell ref="E127:F127"/>
    <mergeCell ref="G127:H127"/>
    <mergeCell ref="I127:J12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47"/>
  <sheetViews>
    <sheetView topLeftCell="A73" zoomScale="90" zoomScaleNormal="90" workbookViewId="0">
      <selection activeCell="T55" sqref="T55"/>
    </sheetView>
  </sheetViews>
  <sheetFormatPr defaultColWidth="8.7109375" defaultRowHeight="15" x14ac:dyDescent="0.25"/>
  <cols>
    <col min="1" max="1" width="8.7109375" style="45"/>
    <col min="2" max="2" width="27.140625" style="45" customWidth="1"/>
    <col min="3" max="3" width="17.28515625" style="45" customWidth="1"/>
    <col min="4" max="4" width="16.42578125" style="45" customWidth="1"/>
    <col min="5" max="7" width="8.7109375" style="45"/>
    <col min="8" max="8" width="18.5703125" style="45" customWidth="1"/>
    <col min="9" max="16384" width="8.7109375" style="45"/>
  </cols>
  <sheetData>
    <row r="1" spans="1:11" ht="23.45" x14ac:dyDescent="0.55000000000000004">
      <c r="B1" s="246" t="s">
        <v>192</v>
      </c>
    </row>
    <row r="3" spans="1:11" ht="14.45" x14ac:dyDescent="0.35">
      <c r="B3" s="46" t="s">
        <v>183</v>
      </c>
    </row>
    <row r="4" spans="1:11" ht="14.45" x14ac:dyDescent="0.35">
      <c r="B4" s="46" t="s">
        <v>184</v>
      </c>
    </row>
    <row r="5" spans="1:11" ht="14.45" x14ac:dyDescent="0.35">
      <c r="B5" s="46" t="s">
        <v>185</v>
      </c>
    </row>
    <row r="6" spans="1:11" s="143" customFormat="1" ht="21" x14ac:dyDescent="0.5">
      <c r="B6" s="142" t="s">
        <v>135</v>
      </c>
    </row>
    <row r="7" spans="1:11" s="145" customFormat="1" ht="43.5" customHeight="1" x14ac:dyDescent="0.5">
      <c r="B7" s="146" t="s">
        <v>140</v>
      </c>
    </row>
    <row r="8" spans="1:11" ht="14.45" x14ac:dyDescent="0.35">
      <c r="B8" s="46" t="s">
        <v>69</v>
      </c>
      <c r="H8" s="46" t="s">
        <v>136</v>
      </c>
    </row>
    <row r="9" spans="1:11" ht="14.45" x14ac:dyDescent="0.35">
      <c r="A9" s="207"/>
      <c r="B9" s="196"/>
      <c r="C9" s="214" t="s">
        <v>13</v>
      </c>
      <c r="D9" s="214" t="s">
        <v>21</v>
      </c>
      <c r="E9" s="215" t="s">
        <v>38</v>
      </c>
      <c r="G9" s="207"/>
      <c r="H9" s="222"/>
      <c r="I9" s="222" t="s">
        <v>13</v>
      </c>
      <c r="J9" s="222" t="s">
        <v>21</v>
      </c>
      <c r="K9" s="215" t="s">
        <v>38</v>
      </c>
    </row>
    <row r="10" spans="1:11" ht="14.45" x14ac:dyDescent="0.35">
      <c r="A10" s="208">
        <v>3</v>
      </c>
      <c r="B10" s="216" t="str">
        <f>Data!B114</f>
        <v>Barnstaple, North Devon District Hospital</v>
      </c>
      <c r="C10" s="217" t="str">
        <f>IF(Data!G167=0,NA(),Data!G167)</f>
        <v>No data</v>
      </c>
      <c r="D10" s="217" t="str">
        <f>IF(Data!H167=0,NA(),Data!H167)</f>
        <v>No data</v>
      </c>
      <c r="E10" s="218">
        <f>SUM(Data!G167:H167)</f>
        <v>0</v>
      </c>
      <c r="G10" s="208">
        <v>3</v>
      </c>
      <c r="H10" s="223" t="str">
        <f>Data!B139</f>
        <v xml:space="preserve">Barnstaple, North Devon District Hospital </v>
      </c>
      <c r="I10" s="223" t="str">
        <f>IF(Data!G192=0,NA(),Data!G192)</f>
        <v>No data</v>
      </c>
      <c r="J10" s="223" t="str">
        <f>IF(Data!H192=0,NA(),Data!H192)</f>
        <v>No data</v>
      </c>
      <c r="K10" s="218">
        <f>SUM(Data!G192:'Data'!H192)</f>
        <v>0</v>
      </c>
    </row>
    <row r="11" spans="1:11" ht="14.45" x14ac:dyDescent="0.35">
      <c r="A11" s="208">
        <v>4</v>
      </c>
      <c r="B11" s="216" t="str">
        <f>Data!B115</f>
        <v>Exeter, Royal Devon and Exeter Hospital</v>
      </c>
      <c r="C11" s="217" t="str">
        <f>IF(Data!G168=0,NA(),Data!G168)</f>
        <v>No data</v>
      </c>
      <c r="D11" s="217" t="str">
        <f>IF(Data!H168=0,NA(),Data!H168)</f>
        <v>No data</v>
      </c>
      <c r="E11" s="218">
        <f>SUM(Data!G168:H168)</f>
        <v>0</v>
      </c>
      <c r="G11" s="208">
        <v>6</v>
      </c>
      <c r="H11" s="223" t="str">
        <f>Data!B142</f>
        <v xml:space="preserve">Gloucester, Gloucestershire Hospitals </v>
      </c>
      <c r="I11" s="223" t="str">
        <f>IF(Data!G195=0,NA(),Data!G195)</f>
        <v>No data</v>
      </c>
      <c r="J11" s="223" t="str">
        <f>IF(Data!H195=0,NA(),Data!H195)</f>
        <v>No data</v>
      </c>
      <c r="K11" s="218">
        <f>SUM(Data!G195:'Data'!H195)</f>
        <v>0</v>
      </c>
    </row>
    <row r="12" spans="1:11" ht="14.45" x14ac:dyDescent="0.35">
      <c r="A12" s="208">
        <v>5</v>
      </c>
      <c r="B12" s="216" t="str">
        <f>Data!B116</f>
        <v>Gloucester, Gloucestershire Hospitals</v>
      </c>
      <c r="C12" s="217" t="str">
        <f>IF(Data!G169=0,NA(),Data!G169)</f>
        <v>No data</v>
      </c>
      <c r="D12" s="217" t="str">
        <f>IF(Data!H169=0,NA(),Data!H169)</f>
        <v>No data</v>
      </c>
      <c r="E12" s="218">
        <f>SUM(Data!G169:H169)</f>
        <v>0</v>
      </c>
      <c r="G12" s="208">
        <v>7</v>
      </c>
      <c r="H12" s="223" t="str">
        <f>Data!B143</f>
        <v xml:space="preserve">Plymouth, Derriford Hospital </v>
      </c>
      <c r="I12" s="223" t="str">
        <f>IF(Data!G196=0,NA(),Data!G196)</f>
        <v>No data</v>
      </c>
      <c r="J12" s="223" t="str">
        <f>IF(Data!H196=0,NA(),Data!H196)</f>
        <v>No data</v>
      </c>
      <c r="K12" s="218">
        <f>SUM(Data!G196:'Data'!H196)</f>
        <v>0</v>
      </c>
    </row>
    <row r="13" spans="1:11" ht="14.45" x14ac:dyDescent="0.35">
      <c r="A13" s="208">
        <v>6</v>
      </c>
      <c r="B13" s="216" t="str">
        <f>Data!B117</f>
        <v>Plymouth, Derriford Hospital</v>
      </c>
      <c r="C13" s="217" t="str">
        <f>IF(Data!G170=0,NA(),Data!G170)</f>
        <v>No data</v>
      </c>
      <c r="D13" s="217" t="str">
        <f>IF(Data!H170=0,NA(),Data!H170)</f>
        <v>No data</v>
      </c>
      <c r="E13" s="218">
        <f>SUM(Data!G170:H170)</f>
        <v>0</v>
      </c>
      <c r="G13" s="208">
        <v>12</v>
      </c>
      <c r="H13" s="223" t="str">
        <f>Data!B148</f>
        <v>Abergavenny, Nevill Hall Hospital</v>
      </c>
      <c r="I13" s="223" t="str">
        <f>IF(Data!G201=0,NA(),Data!G201)</f>
        <v>No data</v>
      </c>
      <c r="J13" s="223" t="str">
        <f>IF(Data!H201=0,NA(),Data!H201)</f>
        <v>No data</v>
      </c>
      <c r="K13" s="218">
        <f>SUM(Data!G201:'Data'!H201)</f>
        <v>0</v>
      </c>
    </row>
    <row r="14" spans="1:11" ht="14.45" x14ac:dyDescent="0.35">
      <c r="A14" s="208">
        <v>7</v>
      </c>
      <c r="B14" s="216" t="str">
        <f>Data!B118</f>
        <v>Swindon, Great Weston Hospital</v>
      </c>
      <c r="C14" s="217" t="str">
        <f>IF(Data!G171=0,NA(),Data!G171)</f>
        <v>No data</v>
      </c>
      <c r="D14" s="217" t="str">
        <f>IF(Data!H171=0,NA(),Data!H171)</f>
        <v>No data</v>
      </c>
      <c r="E14" s="218">
        <f>SUM(Data!G171:H171)</f>
        <v>0</v>
      </c>
      <c r="G14" s="208">
        <v>13</v>
      </c>
      <c r="H14" s="223" t="str">
        <f>Data!B149</f>
        <v>Bridgend, Princess of Wales Hospital</v>
      </c>
      <c r="I14" s="223" t="str">
        <f>IF(Data!G202=0,NA(),Data!G202)</f>
        <v>No data</v>
      </c>
      <c r="J14" s="223" t="str">
        <f>IF(Data!H202=0,NA(),Data!H202)</f>
        <v>No data</v>
      </c>
      <c r="K14" s="218">
        <f>SUM(Data!G202:'Data'!H202)</f>
        <v>0</v>
      </c>
    </row>
    <row r="15" spans="1:11" ht="14.45" x14ac:dyDescent="0.35">
      <c r="A15" s="208">
        <v>9</v>
      </c>
      <c r="B15" s="216" t="str">
        <f>Data!B120</f>
        <v xml:space="preserve">Torquay, Torbay District General Hospital </v>
      </c>
      <c r="C15" s="217" t="str">
        <f>IF(Data!G173=0,NA(),Data!G173)</f>
        <v>No data</v>
      </c>
      <c r="D15" s="217" t="str">
        <f>IF(Data!H173=0,NA(),Data!H173)</f>
        <v>No data</v>
      </c>
      <c r="E15" s="218">
        <f>SUM(Data!G173:H173)</f>
        <v>0</v>
      </c>
      <c r="G15" s="208">
        <v>18</v>
      </c>
      <c r="H15" s="223" t="str">
        <f>Data!B154</f>
        <v xml:space="preserve">Newport, Royal Gwent Hospital </v>
      </c>
      <c r="I15" s="223" t="str">
        <f>IF(Data!G207=0,NA(),Data!G207)</f>
        <v>No data</v>
      </c>
      <c r="J15" s="223" t="str">
        <f>IF(Data!H207=0,NA(),Data!H207)</f>
        <v>No data</v>
      </c>
      <c r="K15" s="218">
        <f>SUM(Data!G207:'Data'!H207)</f>
        <v>0</v>
      </c>
    </row>
    <row r="16" spans="1:11" ht="14.45" x14ac:dyDescent="0.35">
      <c r="A16" s="208">
        <v>10</v>
      </c>
      <c r="B16" s="216" t="str">
        <f>Data!B121</f>
        <v>Truro, Royal Cornwall Hospital</v>
      </c>
      <c r="C16" s="217" t="str">
        <f>IF(Data!G174=0,NA(),Data!G174)</f>
        <v>No data</v>
      </c>
      <c r="D16" s="217" t="str">
        <f>IF(Data!H174=0,NA(),Data!H174)</f>
        <v>No data</v>
      </c>
      <c r="E16" s="218">
        <f>SUM(Data!G174:H174)</f>
        <v>0</v>
      </c>
      <c r="G16" s="208">
        <v>19</v>
      </c>
      <c r="H16" s="223" t="str">
        <f>Data!B155</f>
        <v>Swansea, Singleton Hospital</v>
      </c>
      <c r="I16" s="223" t="str">
        <f>IF(Data!G208=0,NA(),Data!G208)</f>
        <v>No data</v>
      </c>
      <c r="J16" s="223" t="str">
        <f>IF(Data!H208=0,NA(),Data!H208)</f>
        <v>No data</v>
      </c>
      <c r="K16" s="218">
        <f>SUM(Data!G208:'Data'!H208)</f>
        <v>0</v>
      </c>
    </row>
    <row r="17" spans="1:11" ht="14.45" x14ac:dyDescent="0.35">
      <c r="A17" s="208">
        <v>11</v>
      </c>
      <c r="B17" s="216" t="str">
        <f>Data!B122</f>
        <v>Abergavenny, Nevill Hall Hospital</v>
      </c>
      <c r="C17" s="217" t="str">
        <f>IF(Data!G175=0,NA(),Data!G175)</f>
        <v>No data</v>
      </c>
      <c r="D17" s="217" t="str">
        <f>IF(Data!H175=0,NA(),Data!H175)</f>
        <v>No data</v>
      </c>
      <c r="E17" s="218">
        <f>SUM(Data!G175:H175)</f>
        <v>0</v>
      </c>
      <c r="G17" s="208">
        <v>2</v>
      </c>
      <c r="H17" s="223" t="str">
        <f>Data!B138</f>
        <v>Cardiff, Noah’s Ark Children’s Hospital</v>
      </c>
      <c r="I17" s="223" t="str">
        <f>IF(Data!G191=0,NA(),Data!G191)</f>
        <v>No data</v>
      </c>
      <c r="J17" s="223" t="str">
        <f>IF(Data!H191=0,NA(),Data!H191)</f>
        <v>No data</v>
      </c>
      <c r="K17" s="218">
        <f>SUM(Data!G191:'Data'!H191)</f>
        <v>0</v>
      </c>
    </row>
    <row r="18" spans="1:11" ht="14.45" x14ac:dyDescent="0.35">
      <c r="A18" s="208">
        <v>14</v>
      </c>
      <c r="B18" s="216" t="str">
        <f>Data!B125</f>
        <v xml:space="preserve">Haverford West, Withybush Hospital </v>
      </c>
      <c r="C18" s="217" t="str">
        <f>IF(Data!G178=0,NA(),Data!G178)</f>
        <v>No data</v>
      </c>
      <c r="D18" s="217" t="str">
        <f>IF(Data!H178=0,NA(),Data!H178)</f>
        <v>No data</v>
      </c>
      <c r="E18" s="218">
        <f>SUM(Data!G178:H178)</f>
        <v>0</v>
      </c>
      <c r="G18" s="208">
        <v>8</v>
      </c>
      <c r="H18" s="223" t="str">
        <f>Data!B144</f>
        <v xml:space="preserve">Swindon, Great Weston Hospital </v>
      </c>
      <c r="I18" s="223" t="str">
        <f>IF(Data!G197=0,NA(),Data!G197)</f>
        <v>No data</v>
      </c>
      <c r="J18" s="223" t="str">
        <f>IF(Data!H197=0,NA(),Data!H197)</f>
        <v>No data</v>
      </c>
      <c r="K18" s="218">
        <f>SUM(Data!G197:'Data'!H197)</f>
        <v>0</v>
      </c>
    </row>
    <row r="19" spans="1:11" ht="14.45" x14ac:dyDescent="0.35">
      <c r="A19" s="208">
        <v>15</v>
      </c>
      <c r="B19" s="216" t="str">
        <f>Data!B126</f>
        <v xml:space="preserve">Llantrisant, Royal Glamorgan Hospital </v>
      </c>
      <c r="C19" s="217" t="str">
        <f>IF(Data!G179=0,NA(),Data!G179)</f>
        <v>No data</v>
      </c>
      <c r="D19" s="217" t="str">
        <f>IF(Data!H179=0,NA(),Data!H179)</f>
        <v>No data</v>
      </c>
      <c r="E19" s="218">
        <f>SUM(Data!G179:H179)</f>
        <v>0</v>
      </c>
      <c r="G19" s="208">
        <v>5</v>
      </c>
      <c r="H19" s="223" t="str">
        <f>Data!B141</f>
        <v xml:space="preserve">Exeter, Royal Devon and Exeter Hospital </v>
      </c>
      <c r="I19" s="223" t="str">
        <f>IF(Data!G194=0,NA(),Data!G194)</f>
        <v>No data</v>
      </c>
      <c r="J19" s="223" t="str">
        <f>IF(Data!H194=0,NA(),Data!H194)</f>
        <v>No data</v>
      </c>
      <c r="K19" s="218">
        <f>SUM(Data!G194:'Data'!H194)</f>
        <v>0</v>
      </c>
    </row>
    <row r="20" spans="1:11" ht="14.45" x14ac:dyDescent="0.35">
      <c r="A20" s="208">
        <v>17</v>
      </c>
      <c r="B20" s="216" t="str">
        <f>Data!B128</f>
        <v xml:space="preserve">Newport, Royal Gwent Hospital </v>
      </c>
      <c r="C20" s="217" t="str">
        <f>IF(Data!G181=0,NA(),Data!G181)</f>
        <v>No data</v>
      </c>
      <c r="D20" s="217" t="str">
        <f>IF(Data!H181=0,NA(),Data!H181)</f>
        <v>No data</v>
      </c>
      <c r="E20" s="218">
        <f>SUM(Data!G181:H181)</f>
        <v>0</v>
      </c>
      <c r="G20" s="208">
        <v>16</v>
      </c>
      <c r="H20" s="223" t="str">
        <f>Data!B152</f>
        <v xml:space="preserve">Llantrisant, Royal Glamorgan Hospital </v>
      </c>
      <c r="I20" s="223" t="str">
        <f>IF(Data!G205=0,NA(),Data!G205)</f>
        <v>No data</v>
      </c>
      <c r="J20" s="223" t="str">
        <f>IF(Data!H205=0,NA(),Data!H205)</f>
        <v>No data</v>
      </c>
      <c r="K20" s="218">
        <f>SUM(Data!G205:'Data'!H205)</f>
        <v>0</v>
      </c>
    </row>
    <row r="21" spans="1:11" ht="14.45" x14ac:dyDescent="0.35">
      <c r="A21" s="208">
        <v>8</v>
      </c>
      <c r="B21" s="216" t="str">
        <f>Data!B119</f>
        <v xml:space="preserve">Taunton, Musgrove Park Hospital </v>
      </c>
      <c r="C21" s="217" t="str">
        <f>IF(Data!G172=0,NA(),Data!G172)</f>
        <v>No data</v>
      </c>
      <c r="D21" s="217" t="str">
        <f>IF(Data!H172=0,NA(),Data!H172)</f>
        <v>No data</v>
      </c>
      <c r="E21" s="218">
        <f>SUM(Data!G172:H172)</f>
        <v>0</v>
      </c>
      <c r="G21" s="208">
        <v>10</v>
      </c>
      <c r="H21" s="223" t="str">
        <f>Data!B146</f>
        <v xml:space="preserve">Torquay, Torbay General District Hospital </v>
      </c>
      <c r="I21" s="223" t="str">
        <f>IF(Data!G199=0,NA(),Data!G199)</f>
        <v>No data</v>
      </c>
      <c r="J21" s="223" t="str">
        <f>IF(Data!H199=0,NA(),Data!H199)</f>
        <v>No data</v>
      </c>
      <c r="K21" s="218">
        <f>SUM(Data!G199:'Data'!H199)</f>
        <v>0</v>
      </c>
    </row>
    <row r="22" spans="1:11" ht="14.45" x14ac:dyDescent="0.35">
      <c r="A22" s="208">
        <v>2</v>
      </c>
      <c r="B22" s="216" t="str">
        <f>Data!B113</f>
        <v>Cardiff, University Hospital of Wales</v>
      </c>
      <c r="C22" s="217" t="str">
        <f>IF(Data!G166=0,NA(),Data!G166)</f>
        <v>No data</v>
      </c>
      <c r="D22" s="217" t="str">
        <f>IF(Data!H166=0,NA(),Data!H166)</f>
        <v>No data</v>
      </c>
      <c r="E22" s="218">
        <f>SUM(Data!G166:H166)</f>
        <v>0</v>
      </c>
      <c r="G22" s="208">
        <v>17</v>
      </c>
      <c r="H22" s="223" t="str">
        <f>Data!B153</f>
        <v>Merthyr Tydfil, Prince Charles Hospital</v>
      </c>
      <c r="I22" s="223" t="str">
        <f>IF(Data!G180=0,NA(),Data!G180)</f>
        <v>No data</v>
      </c>
      <c r="J22" s="223" t="str">
        <f>IF(Data!H180=0,NA(),Data!H180)</f>
        <v>No data</v>
      </c>
      <c r="K22" s="218">
        <f>SUM(Data!G180:'Data'!H180)</f>
        <v>0</v>
      </c>
    </row>
    <row r="23" spans="1:11" ht="14.45" x14ac:dyDescent="0.35">
      <c r="A23" s="208">
        <v>1</v>
      </c>
      <c r="B23" s="216" t="str">
        <f>Data!B112</f>
        <v>Bristol, Bristol Heart Institute</v>
      </c>
      <c r="C23" s="217" t="str">
        <f>IF(Data!G165=0,NA(),Data!G165)</f>
        <v>No data</v>
      </c>
      <c r="D23" s="217" t="str">
        <f>IF(Data!H165=0,NA(),Data!H165)</f>
        <v>No data</v>
      </c>
      <c r="E23" s="218">
        <f>SUM(Data!G165:H165)</f>
        <v>0</v>
      </c>
      <c r="G23" s="208">
        <v>11</v>
      </c>
      <c r="H23" s="223" t="str">
        <f>Data!B147</f>
        <v xml:space="preserve">Truro, Royal Cornwall Hospital </v>
      </c>
      <c r="I23" s="223" t="str">
        <f>IF(Data!G200=0,NA(),Data!G200)</f>
        <v>No data</v>
      </c>
      <c r="J23" s="223" t="str">
        <f>IF(Data!H200=0,NA(),Data!H200)</f>
        <v>No data</v>
      </c>
      <c r="K23" s="218">
        <f>SUM(Data!G200:'Data'!H200)</f>
        <v>0</v>
      </c>
    </row>
    <row r="24" spans="1:11" ht="14.45" x14ac:dyDescent="0.35">
      <c r="A24" s="208">
        <v>16</v>
      </c>
      <c r="B24" s="216" t="str">
        <f>Data!B127</f>
        <v>Merthyr Tydfil, Prince Charles Hospital</v>
      </c>
      <c r="C24" s="217" t="str">
        <f>IF(Data!G180=0,NA(),Data!G180)</f>
        <v>No data</v>
      </c>
      <c r="D24" s="217" t="str">
        <f>IF(Data!H180=0,NA(),Data!H180)</f>
        <v>No data</v>
      </c>
      <c r="E24" s="218">
        <f>SUM(Data!G180:H180)</f>
        <v>0</v>
      </c>
      <c r="G24" s="208">
        <v>9</v>
      </c>
      <c r="H24" s="223" t="str">
        <f>Data!B145</f>
        <v xml:space="preserve">Taunton, Musgrove Park Hospital </v>
      </c>
      <c r="I24" s="223" t="str">
        <f>IF(Data!G198=0,NA(),Data!G198)</f>
        <v>No data</v>
      </c>
      <c r="J24" s="223" t="str">
        <f>IF(Data!H198=0,NA(),Data!H198)</f>
        <v>No data</v>
      </c>
      <c r="K24" s="218">
        <f>SUM(Data!G198:'Data'!H198)</f>
        <v>0</v>
      </c>
    </row>
    <row r="25" spans="1:11" ht="14.45" x14ac:dyDescent="0.35">
      <c r="A25" s="208">
        <v>12</v>
      </c>
      <c r="B25" s="216" t="str">
        <f>Data!B123</f>
        <v>Bridgend, Princess of Wales Hospital</v>
      </c>
      <c r="C25" s="217" t="str">
        <f>IF(Data!G176=0,NA(),Data!G176)</f>
        <v>No data</v>
      </c>
      <c r="D25" s="217" t="str">
        <f>IF(Data!H176=0,NA(),Data!H176)</f>
        <v>No data</v>
      </c>
      <c r="E25" s="218">
        <f>SUM(Data!G176:H176)</f>
        <v>0</v>
      </c>
      <c r="G25" s="208">
        <v>4</v>
      </c>
      <c r="H25" s="223" t="str">
        <f>Data!B140</f>
        <v xml:space="preserve">Bath, Royal United Hospital </v>
      </c>
      <c r="I25" s="223" t="str">
        <f>IF(Data!G193=0,NA(),Data!G193)</f>
        <v>No data</v>
      </c>
      <c r="J25" s="223" t="str">
        <f>IF(Data!H193=0,NA(),Data!H193)</f>
        <v>No data</v>
      </c>
      <c r="K25" s="218">
        <f>SUM(Data!G193:'Data'!H193)</f>
        <v>0</v>
      </c>
    </row>
    <row r="26" spans="1:11" ht="14.45" x14ac:dyDescent="0.35">
      <c r="A26" s="208">
        <v>13</v>
      </c>
      <c r="B26" s="216" t="str">
        <f>Data!B124</f>
        <v xml:space="preserve">Carmarthen, Glangwilli General Hospital </v>
      </c>
      <c r="C26" s="217" t="str">
        <f>IF(Data!G177=0,NA(),Data!G177)</f>
        <v>No data</v>
      </c>
      <c r="D26" s="217" t="str">
        <f>IF(Data!H177=0,NA(),Data!H177)</f>
        <v>No data</v>
      </c>
      <c r="E26" s="218">
        <f>SUM(Data!G177:H177)</f>
        <v>0</v>
      </c>
      <c r="G26" s="208">
        <v>1</v>
      </c>
      <c r="H26" s="223" t="str">
        <f>Data!B137</f>
        <v xml:space="preserve">Bristol, Bristol Royal Hospital for Children </v>
      </c>
      <c r="I26" s="223" t="str">
        <f>IF(Data!G190=0,NA(),Data!G190)</f>
        <v>No data</v>
      </c>
      <c r="J26" s="223" t="str">
        <f>IF(Data!H190=0,NA(),Data!H190)</f>
        <v>No data</v>
      </c>
      <c r="K26" s="218">
        <f>SUM(Data!G190:'Data'!H190)</f>
        <v>0</v>
      </c>
    </row>
    <row r="27" spans="1:11" ht="14.45" x14ac:dyDescent="0.35">
      <c r="A27" s="209">
        <v>18</v>
      </c>
      <c r="B27" s="219" t="str">
        <f>Data!B129</f>
        <v xml:space="preserve">Swansea, Singleton Hospital </v>
      </c>
      <c r="C27" s="220" t="str">
        <f>IF(Data!G182=0,NA(),Data!G182)</f>
        <v>No data</v>
      </c>
      <c r="D27" s="220" t="str">
        <f>IF(Data!H182=0,NA(),Data!H182)</f>
        <v>No data</v>
      </c>
      <c r="E27" s="221">
        <f>SUM(Data!G182:H182)</f>
        <v>0</v>
      </c>
      <c r="G27" s="208">
        <v>15</v>
      </c>
      <c r="H27" s="223" t="str">
        <f>Data!B151</f>
        <v xml:space="preserve">Haverfordwest, Withybush Hospital </v>
      </c>
      <c r="I27" s="223" t="str">
        <f>IF(Data!G204=0,NA(),Data!G204)</f>
        <v>No data</v>
      </c>
      <c r="J27" s="223" t="str">
        <f>IF(Data!H204=0,NA(),Data!H204)</f>
        <v>No data</v>
      </c>
      <c r="K27" s="218">
        <f>SUM(Data!G204:'Data'!H204)</f>
        <v>0</v>
      </c>
    </row>
    <row r="28" spans="1:11" ht="14.45" x14ac:dyDescent="0.35">
      <c r="G28" s="209">
        <v>14</v>
      </c>
      <c r="H28" s="224" t="str">
        <f>Data!B150</f>
        <v xml:space="preserve">Carmarthen, Glangwilli General Hospital </v>
      </c>
      <c r="I28" s="224" t="str">
        <f>IF(Data!G203=0,NA(),Data!G203)</f>
        <v>No data</v>
      </c>
      <c r="J28" s="224" t="str">
        <f>IF(Data!H203=0,NA(),Data!H203)</f>
        <v>No data</v>
      </c>
      <c r="K28" s="218">
        <f>SUM(Data!G203:'Data'!H203)</f>
        <v>0</v>
      </c>
    </row>
    <row r="31" spans="1:11" s="144" customFormat="1" ht="18.600000000000001" x14ac:dyDescent="0.45">
      <c r="B31" s="144" t="s">
        <v>137</v>
      </c>
    </row>
    <row r="32" spans="1:11" s="145" customFormat="1" ht="43.5" customHeight="1" x14ac:dyDescent="0.5">
      <c r="B32" s="146" t="s">
        <v>140</v>
      </c>
    </row>
    <row r="33" spans="1:13" ht="14.45" x14ac:dyDescent="0.35">
      <c r="B33" s="60"/>
      <c r="C33" s="244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13" ht="15" customHeight="1" x14ac:dyDescent="0.35">
      <c r="A34" s="56"/>
      <c r="B34" s="190" t="s">
        <v>101</v>
      </c>
      <c r="C34" s="56"/>
      <c r="D34" s="56"/>
      <c r="E34" s="56"/>
      <c r="F34" s="190"/>
      <c r="G34" s="190"/>
      <c r="H34" s="60"/>
      <c r="I34" s="190" t="s">
        <v>99</v>
      </c>
      <c r="J34" s="192"/>
      <c r="K34" s="193"/>
      <c r="L34" s="193"/>
      <c r="M34" s="193"/>
    </row>
    <row r="35" spans="1:13" x14ac:dyDescent="0.25">
      <c r="A35" s="207"/>
      <c r="B35" s="196"/>
      <c r="C35" s="196" t="s">
        <v>122</v>
      </c>
      <c r="D35" s="196" t="s">
        <v>123</v>
      </c>
      <c r="E35" s="196" t="s">
        <v>41</v>
      </c>
      <c r="F35" s="197" t="s">
        <v>38</v>
      </c>
      <c r="G35" s="190"/>
      <c r="H35" s="194"/>
      <c r="I35" s="195"/>
      <c r="J35" s="196" t="s">
        <v>122</v>
      </c>
      <c r="K35" s="196" t="s">
        <v>123</v>
      </c>
      <c r="L35" s="196" t="s">
        <v>41</v>
      </c>
      <c r="M35" s="197" t="s">
        <v>38</v>
      </c>
    </row>
    <row r="36" spans="1:13" ht="14.45" x14ac:dyDescent="0.35">
      <c r="A36" s="208">
        <v>3</v>
      </c>
      <c r="B36" s="199" t="s">
        <v>84</v>
      </c>
      <c r="C36" s="200" t="str">
        <f>IF(Data!J192=0,NA(),Data!J192)</f>
        <v>No data</v>
      </c>
      <c r="D36" s="200" t="str">
        <f>IF(Data!K192=0,NA(),Data!K192)</f>
        <v>No data</v>
      </c>
      <c r="E36" s="200" t="str">
        <f>IF(Data!L192=0,NA(),Data!L192)</f>
        <v>No data</v>
      </c>
      <c r="F36" s="201">
        <f>SUM(Data!J192:L192)</f>
        <v>0</v>
      </c>
      <c r="G36" s="191"/>
      <c r="H36" s="198">
        <v>4</v>
      </c>
      <c r="I36" s="199" t="s">
        <v>61</v>
      </c>
      <c r="J36" s="200" t="str">
        <f>IF(Data!J168=0,NA(),Data!J168)</f>
        <v>No data</v>
      </c>
      <c r="K36" s="200" t="str">
        <f>IF(Data!K168=0,NA(),Data!K168)</f>
        <v>No data</v>
      </c>
      <c r="L36" s="200" t="str">
        <f>IF(Data!L168=0,NA(),Data!L168)</f>
        <v>No data</v>
      </c>
      <c r="M36" s="201">
        <f>SUM(Data!J168:L168)</f>
        <v>0</v>
      </c>
    </row>
    <row r="37" spans="1:13" ht="14.45" x14ac:dyDescent="0.35">
      <c r="A37" s="208">
        <v>4</v>
      </c>
      <c r="B37" s="199" t="s">
        <v>85</v>
      </c>
      <c r="C37" s="200" t="str">
        <f>IF(Data!J193=0,NA(),Data!J193)</f>
        <v>No data</v>
      </c>
      <c r="D37" s="200" t="str">
        <f>IF(Data!K193=0,NA(),Data!K193)</f>
        <v>No data</v>
      </c>
      <c r="E37" s="200" t="str">
        <f>IF(Data!L193=0,NA(),Data!L193)</f>
        <v>No data</v>
      </c>
      <c r="F37" s="201">
        <f>SUM(Data!J193:L193)</f>
        <v>0</v>
      </c>
      <c r="G37" s="191"/>
      <c r="H37" s="202">
        <v>5</v>
      </c>
      <c r="I37" s="199" t="s">
        <v>76</v>
      </c>
      <c r="J37" s="200" t="str">
        <f>IF(Data!J169=0,NA(),Data!J169)</f>
        <v>No data</v>
      </c>
      <c r="K37" s="200" t="str">
        <f>IF(Data!K169=0,NA(),Data!K169)</f>
        <v>No data</v>
      </c>
      <c r="L37" s="200" t="str">
        <f>IF(Data!L169=0,NA(),Data!L169)</f>
        <v>No data</v>
      </c>
      <c r="M37" s="201">
        <f>SUM(Data!J169:L169)</f>
        <v>0</v>
      </c>
    </row>
    <row r="38" spans="1:13" ht="14.45" x14ac:dyDescent="0.35">
      <c r="A38" s="208">
        <v>6</v>
      </c>
      <c r="B38" s="199" t="s">
        <v>87</v>
      </c>
      <c r="C38" s="200" t="str">
        <f>IF(Data!J195=0,NA(),Data!J195)</f>
        <v>No data</v>
      </c>
      <c r="D38" s="200" t="str">
        <f>IF(Data!K195=0,NA(),Data!K195)</f>
        <v>No data</v>
      </c>
      <c r="E38" s="200" t="str">
        <f>IF(Data!L195=0,NA(),Data!L195)</f>
        <v>No data</v>
      </c>
      <c r="F38" s="201">
        <f>SUM(Data!J195:L195)</f>
        <v>0</v>
      </c>
      <c r="G38" s="191"/>
      <c r="H38" s="202">
        <v>6</v>
      </c>
      <c r="I38" s="199" t="s">
        <v>64</v>
      </c>
      <c r="J38" s="200" t="str">
        <f>IF(Data!J170=0,NA(),Data!J170)</f>
        <v>No data</v>
      </c>
      <c r="K38" s="200" t="str">
        <f>IF(Data!K170=0,NA(),Data!K170)</f>
        <v>No data</v>
      </c>
      <c r="L38" s="200" t="str">
        <f>IF(Data!L170=0,NA(),Data!L170)</f>
        <v>No data</v>
      </c>
      <c r="M38" s="201">
        <f>SUM(Data!J170:L170)</f>
        <v>0</v>
      </c>
    </row>
    <row r="39" spans="1:13" ht="14.45" x14ac:dyDescent="0.35">
      <c r="A39" s="208">
        <v>7</v>
      </c>
      <c r="B39" s="199" t="s">
        <v>88</v>
      </c>
      <c r="C39" s="200" t="str">
        <f>IF(Data!J196=0,NA(),Data!J196)</f>
        <v>No data</v>
      </c>
      <c r="D39" s="200" t="str">
        <f>IF(Data!K196=0,NA(),Data!K196)</f>
        <v>No data</v>
      </c>
      <c r="E39" s="200" t="str">
        <f>IF(Data!L196=0,NA(),Data!L196)</f>
        <v>No data</v>
      </c>
      <c r="F39" s="201">
        <f>SUM(Data!J196:L196)</f>
        <v>0</v>
      </c>
      <c r="G39" s="191"/>
      <c r="H39" s="198">
        <v>7</v>
      </c>
      <c r="I39" s="199" t="s">
        <v>71</v>
      </c>
      <c r="J39" s="200" t="str">
        <f>IF(Data!J171=0,NA(),Data!J171)</f>
        <v>No data</v>
      </c>
      <c r="K39" s="200" t="str">
        <f>IF(Data!K171=0,NA(),Data!K171)</f>
        <v>No data</v>
      </c>
      <c r="L39" s="200" t="str">
        <f>IF(Data!L171=0,NA(),Data!L171)</f>
        <v>No data</v>
      </c>
      <c r="M39" s="201">
        <f>SUM(Data!J171:L171)</f>
        <v>0</v>
      </c>
    </row>
    <row r="40" spans="1:13" ht="14.45" x14ac:dyDescent="0.35">
      <c r="A40" s="208">
        <v>8</v>
      </c>
      <c r="B40" s="199" t="s">
        <v>62</v>
      </c>
      <c r="C40" s="200" t="str">
        <f>IF(Data!J197=0,NA(),Data!J197)</f>
        <v>No data</v>
      </c>
      <c r="D40" s="200" t="str">
        <f>IF(Data!K197=0,NA(),Data!K197)</f>
        <v>No data</v>
      </c>
      <c r="E40" s="200" t="str">
        <f>IF(Data!L197=0,NA(),Data!L197)</f>
        <v>No data</v>
      </c>
      <c r="F40" s="201">
        <f>SUM(Data!J197:L197)</f>
        <v>0</v>
      </c>
      <c r="G40" s="191"/>
      <c r="H40" s="198">
        <v>10</v>
      </c>
      <c r="I40" s="199" t="s">
        <v>60</v>
      </c>
      <c r="J40" s="200" t="str">
        <f>IF(Data!J174=0,NA(),Data!J174)</f>
        <v>No data</v>
      </c>
      <c r="K40" s="200" t="str">
        <f>IF(Data!K174=0,NA(),Data!K174)</f>
        <v>No data</v>
      </c>
      <c r="L40" s="200" t="str">
        <f>IF(Data!L174=0,NA(),Data!L174)</f>
        <v>No data</v>
      </c>
      <c r="M40" s="201">
        <f>SUM(Data!J174:L174)</f>
        <v>0</v>
      </c>
    </row>
    <row r="41" spans="1:13" ht="14.45" x14ac:dyDescent="0.35">
      <c r="A41" s="208">
        <v>10</v>
      </c>
      <c r="B41" s="199" t="s">
        <v>72</v>
      </c>
      <c r="C41" s="200" t="str">
        <f>IF(Data!J199=0,NA(),Data!J199)</f>
        <v>No data</v>
      </c>
      <c r="D41" s="200" t="str">
        <f>IF(Data!K199=0,NA(),Data!K199)</f>
        <v>No data</v>
      </c>
      <c r="E41" s="200" t="str">
        <f>IF(Data!L199=0,NA(),Data!L199)</f>
        <v>No data</v>
      </c>
      <c r="F41" s="201">
        <f>SUM(Data!J199:L199)</f>
        <v>0</v>
      </c>
      <c r="G41" s="191"/>
      <c r="H41" s="202">
        <v>11</v>
      </c>
      <c r="I41" s="199" t="s">
        <v>79</v>
      </c>
      <c r="J41" s="200" t="str">
        <f>IF(Data!J175=0,NA(),Data!J175)</f>
        <v>No data</v>
      </c>
      <c r="K41" s="200" t="str">
        <f>IF(Data!K175=0,NA(),Data!K175)</f>
        <v>No data</v>
      </c>
      <c r="L41" s="200" t="str">
        <f>IF(Data!L175=0,NA(),Data!L175)</f>
        <v>No data</v>
      </c>
      <c r="M41" s="201">
        <f>SUM(Data!J175:L175)</f>
        <v>0</v>
      </c>
    </row>
    <row r="42" spans="1:13" ht="14.45" x14ac:dyDescent="0.35">
      <c r="A42" s="208">
        <v>11</v>
      </c>
      <c r="B42" s="199" t="s">
        <v>89</v>
      </c>
      <c r="C42" s="200" t="str">
        <f>IF(Data!J200=0,NA(),Data!J200)</f>
        <v>No data</v>
      </c>
      <c r="D42" s="200" t="str">
        <f>IF(Data!K200=0,NA(),Data!K200)</f>
        <v>No data</v>
      </c>
      <c r="E42" s="200" t="str">
        <f>IF(Data!L200=0,NA(),Data!L200)</f>
        <v>No data</v>
      </c>
      <c r="F42" s="201">
        <f>SUM(Data!J200:L200)</f>
        <v>0</v>
      </c>
      <c r="G42" s="191"/>
      <c r="H42" s="202">
        <v>12</v>
      </c>
      <c r="I42" s="199" t="s">
        <v>74</v>
      </c>
      <c r="J42" s="200" t="str">
        <f>IF(Data!J176=0,NA(),Data!J176)</f>
        <v>No data</v>
      </c>
      <c r="K42" s="200" t="str">
        <f>IF(Data!K176=0,NA(),Data!K176)</f>
        <v>No data</v>
      </c>
      <c r="L42" s="200" t="str">
        <f>IF(Data!L176=0,NA(),Data!L176)</f>
        <v>No data</v>
      </c>
      <c r="M42" s="201">
        <f>SUM(Data!J176:L176)</f>
        <v>0</v>
      </c>
    </row>
    <row r="43" spans="1:13" ht="14.45" x14ac:dyDescent="0.35">
      <c r="A43" s="208">
        <v>12</v>
      </c>
      <c r="B43" s="199" t="s">
        <v>79</v>
      </c>
      <c r="C43" s="200" t="str">
        <f>IF(Data!J201=0,NA(),Data!J201)</f>
        <v>No data</v>
      </c>
      <c r="D43" s="200" t="str">
        <f>IF(Data!K201=0,NA(),Data!K201)</f>
        <v>No data</v>
      </c>
      <c r="E43" s="200" t="str">
        <f>IF(Data!L201=0,NA(),Data!L201)</f>
        <v>No data</v>
      </c>
      <c r="F43" s="201">
        <f>SUM(Data!J201:L201)</f>
        <v>0</v>
      </c>
      <c r="G43" s="191"/>
      <c r="H43" s="198">
        <v>13</v>
      </c>
      <c r="I43" s="199" t="s">
        <v>70</v>
      </c>
      <c r="J43" s="200" t="str">
        <f>IF(Data!J177=0,NA(),Data!J177)</f>
        <v>No data</v>
      </c>
      <c r="K43" s="200" t="str">
        <f>IF(Data!K177=0,NA(),Data!K177)</f>
        <v>No data</v>
      </c>
      <c r="L43" s="200" t="str">
        <f>IF(Data!L177=0,NA(),Data!L177)</f>
        <v>No data</v>
      </c>
      <c r="M43" s="201">
        <f>SUM(Data!J177:L177)</f>
        <v>0</v>
      </c>
    </row>
    <row r="44" spans="1:13" ht="14.45" x14ac:dyDescent="0.35">
      <c r="A44" s="208">
        <v>13</v>
      </c>
      <c r="B44" s="199" t="s">
        <v>74</v>
      </c>
      <c r="C44" s="200" t="str">
        <f>IF(Data!J202=0,NA(),Data!J202)</f>
        <v>No data</v>
      </c>
      <c r="D44" s="200" t="str">
        <f>IF(Data!K202=0,NA(),Data!K202)</f>
        <v>No data</v>
      </c>
      <c r="E44" s="200" t="str">
        <f>IF(Data!L202=0,NA(),Data!L202)</f>
        <v>No data</v>
      </c>
      <c r="F44" s="201">
        <f>SUM(Data!J202:L202)</f>
        <v>0</v>
      </c>
      <c r="G44" s="191"/>
      <c r="H44" s="202">
        <v>14</v>
      </c>
      <c r="I44" s="199" t="s">
        <v>80</v>
      </c>
      <c r="J44" s="200" t="str">
        <f>IF(Data!J178=0,NA(),Data!J178)</f>
        <v>No data</v>
      </c>
      <c r="K44" s="200" t="str">
        <f>IF(Data!K178=0,NA(),Data!K178)</f>
        <v>No data</v>
      </c>
      <c r="L44" s="200" t="str">
        <f>IF(Data!L178=0,NA(),Data!L178)</f>
        <v>No data</v>
      </c>
      <c r="M44" s="201">
        <f>SUM(Data!J178:L178)</f>
        <v>0</v>
      </c>
    </row>
    <row r="45" spans="1:13" ht="14.45" x14ac:dyDescent="0.35">
      <c r="A45" s="208">
        <v>17</v>
      </c>
      <c r="B45" s="199" t="s">
        <v>67</v>
      </c>
      <c r="C45" s="200" t="str">
        <f>IF(Data!J180=0,NA(),Data!J180)</f>
        <v>No data</v>
      </c>
      <c r="D45" s="200" t="str">
        <f>IF(Data!K180=0,NA(),Data!K180)</f>
        <v>No data</v>
      </c>
      <c r="E45" s="200" t="str">
        <f>IF(Data!L180=0,NA(),Data!L180)</f>
        <v>No data</v>
      </c>
      <c r="F45" s="201">
        <f>SUM(Data!J180:L180)</f>
        <v>0</v>
      </c>
      <c r="G45" s="191"/>
      <c r="H45" s="202">
        <v>15</v>
      </c>
      <c r="I45" s="199" t="s">
        <v>66</v>
      </c>
      <c r="J45" s="200" t="str">
        <f>IF(Data!J179=0,NA(),Data!J179)</f>
        <v>No data</v>
      </c>
      <c r="K45" s="200" t="str">
        <f>IF(Data!K179=0,NA(),Data!K179)</f>
        <v>No data</v>
      </c>
      <c r="L45" s="200" t="str">
        <f>IF(Data!L179=0,NA(),Data!L179)</f>
        <v>No data</v>
      </c>
      <c r="M45" s="201">
        <f>SUM(Data!J179:L179)</f>
        <v>0</v>
      </c>
    </row>
    <row r="46" spans="1:13" ht="14.45" x14ac:dyDescent="0.35">
      <c r="A46" s="208">
        <v>18</v>
      </c>
      <c r="B46" s="199" t="s">
        <v>81</v>
      </c>
      <c r="C46" s="200" t="str">
        <f>IF(Data!J207=0,NA(),Data!J207)</f>
        <v>No data</v>
      </c>
      <c r="D46" s="200" t="str">
        <f>IF(Data!K207=0,NA(),Data!K207)</f>
        <v>No data</v>
      </c>
      <c r="E46" s="200" t="str">
        <f>IF(Data!L207=0,NA(),Data!L207)</f>
        <v>No data</v>
      </c>
      <c r="F46" s="201">
        <f>SUM(Data!J207:L207)</f>
        <v>0</v>
      </c>
      <c r="G46" s="191"/>
      <c r="H46" s="198">
        <v>16</v>
      </c>
      <c r="I46" s="199" t="s">
        <v>67</v>
      </c>
      <c r="J46" s="200" t="str">
        <f>IF(Data!J180=0,NA(),Data!J180)</f>
        <v>No data</v>
      </c>
      <c r="K46" s="200" t="str">
        <f>IF(Data!K180=0,NA(),Data!K180)</f>
        <v>No data</v>
      </c>
      <c r="L46" s="200" t="str">
        <f>IF(Data!L180=0,NA(),Data!L180)</f>
        <v>No data</v>
      </c>
      <c r="M46" s="201">
        <f>SUM(Data!J180:L180)</f>
        <v>0</v>
      </c>
    </row>
    <row r="47" spans="1:13" ht="14.45" x14ac:dyDescent="0.35">
      <c r="A47" s="208">
        <v>19</v>
      </c>
      <c r="B47" s="199" t="s">
        <v>68</v>
      </c>
      <c r="C47" s="200" t="str">
        <f>IF(Data!J208=0,NA(),Data!J208)</f>
        <v>No data</v>
      </c>
      <c r="D47" s="200" t="str">
        <f>IF(Data!K208=0,NA(),Data!K208)</f>
        <v>No data</v>
      </c>
      <c r="E47" s="200" t="str">
        <f>IF(Data!L208=0,NA(),Data!L208)</f>
        <v>No data</v>
      </c>
      <c r="F47" s="201">
        <f>SUM(Data!J208:L208)</f>
        <v>0</v>
      </c>
      <c r="G47" s="191"/>
      <c r="H47" s="202">
        <v>17</v>
      </c>
      <c r="I47" s="199" t="s">
        <v>81</v>
      </c>
      <c r="J47" s="200" t="str">
        <f>IF(Data!J181=0,NA(),Data!J181)</f>
        <v>No data</v>
      </c>
      <c r="K47" s="200" t="str">
        <f>IF(Data!K181=0,NA(),Data!K181)</f>
        <v>No data</v>
      </c>
      <c r="L47" s="200" t="str">
        <f>IF(Data!L181=0,NA(),Data!L181)</f>
        <v>No data</v>
      </c>
      <c r="M47" s="201">
        <f>SUM(Data!J181:L181)</f>
        <v>0</v>
      </c>
    </row>
    <row r="48" spans="1:13" ht="14.45" x14ac:dyDescent="0.35">
      <c r="A48" s="208">
        <v>16</v>
      </c>
      <c r="B48" s="199" t="s">
        <v>66</v>
      </c>
      <c r="C48" s="200" t="str">
        <f>IF(Data!J205=0,NA(),Data!J205)</f>
        <v>No data</v>
      </c>
      <c r="D48" s="200" t="str">
        <f>IF(Data!K205=0,NA(),Data!K205)</f>
        <v>No data</v>
      </c>
      <c r="E48" s="200" t="str">
        <f>IF(Data!L205=0,NA(),Data!L205)</f>
        <v>No data</v>
      </c>
      <c r="F48" s="201">
        <f>SUM(Data!J205:L205)</f>
        <v>0</v>
      </c>
      <c r="G48" s="191"/>
      <c r="H48" s="202">
        <v>3</v>
      </c>
      <c r="I48" s="199" t="s">
        <v>63</v>
      </c>
      <c r="J48" s="200" t="str">
        <f>IF(Data!J167=0,NA(),Data!J167)</f>
        <v>No data</v>
      </c>
      <c r="K48" s="200" t="str">
        <f>IF(Data!K167=0,NA(),Data!K167)</f>
        <v>No data</v>
      </c>
      <c r="L48" s="200" t="str">
        <f>IF(Data!L167=0,NA(),Data!L167)</f>
        <v>No data</v>
      </c>
      <c r="M48" s="201">
        <f>SUM(Data!J167:L167)</f>
        <v>0</v>
      </c>
    </row>
    <row r="49" spans="1:13" ht="14.45" x14ac:dyDescent="0.35">
      <c r="A49" s="208">
        <v>15</v>
      </c>
      <c r="B49" s="199" t="s">
        <v>90</v>
      </c>
      <c r="C49" s="200" t="str">
        <f>IF(Data!J204=0,NA(),Data!J204)</f>
        <v>No data</v>
      </c>
      <c r="D49" s="200" t="str">
        <f>IF(Data!K204=0,NA(),Data!K204)</f>
        <v>No data</v>
      </c>
      <c r="E49" s="200" t="str">
        <f>IF(Data!L204=0,NA(),Data!L204)</f>
        <v>No data</v>
      </c>
      <c r="F49" s="201">
        <f>SUM(Data!J204:L204)</f>
        <v>0</v>
      </c>
      <c r="G49" s="191"/>
      <c r="H49" s="202">
        <v>9</v>
      </c>
      <c r="I49" s="199" t="s">
        <v>78</v>
      </c>
      <c r="J49" s="200" t="str">
        <f>IF(Data!J173=0,NA(),Data!J173)</f>
        <v>No data</v>
      </c>
      <c r="K49" s="200" t="str">
        <f>IF(Data!K173=0,NA(),Data!K173)</f>
        <v>No data</v>
      </c>
      <c r="L49" s="200" t="str">
        <f>IF(Data!L173=0,NA(),Data!L173)</f>
        <v>No data</v>
      </c>
      <c r="M49" s="201">
        <f>SUM(Data!J173:L173)</f>
        <v>0</v>
      </c>
    </row>
    <row r="50" spans="1:13" ht="14.45" x14ac:dyDescent="0.35">
      <c r="A50" s="208">
        <v>14</v>
      </c>
      <c r="B50" s="199" t="s">
        <v>70</v>
      </c>
      <c r="C50" s="200" t="str">
        <f>IF(Data!J203=0,NA(),Data!J203)</f>
        <v>No data</v>
      </c>
      <c r="D50" s="200" t="str">
        <f>IF(Data!K203=0,NA(),Data!K203)</f>
        <v>No data</v>
      </c>
      <c r="E50" s="200" t="str">
        <f>IF(Data!L203=0,NA(),Data!L203)</f>
        <v>No data</v>
      </c>
      <c r="F50" s="201">
        <f>SUM(Data!J203:L203)</f>
        <v>0</v>
      </c>
      <c r="G50" s="191"/>
      <c r="H50" s="202">
        <v>8</v>
      </c>
      <c r="I50" s="199" t="s">
        <v>77</v>
      </c>
      <c r="J50" s="200" t="str">
        <f>IF(Data!J172=0,NA(),Data!J172)</f>
        <v>No data</v>
      </c>
      <c r="K50" s="200" t="str">
        <f>IF(Data!K172=0,NA(),Data!K172)</f>
        <v>No data</v>
      </c>
      <c r="L50" s="200" t="str">
        <f>IF(Data!L172=0,NA(),Data!L172)</f>
        <v>No data</v>
      </c>
      <c r="M50" s="201">
        <f>SUM(Data!J172:L172)</f>
        <v>0</v>
      </c>
    </row>
    <row r="51" spans="1:13" ht="14.45" x14ac:dyDescent="0.35">
      <c r="A51" s="208">
        <v>9</v>
      </c>
      <c r="B51" s="199" t="s">
        <v>77</v>
      </c>
      <c r="C51" s="200" t="str">
        <f>IF(Data!J198=0,NA(),Data!J198)</f>
        <v>No data</v>
      </c>
      <c r="D51" s="200" t="str">
        <f>IF(Data!K198=0,NA(),Data!K198)</f>
        <v>No data</v>
      </c>
      <c r="E51" s="200" t="str">
        <f>IF(Data!L198=0,NA(),Data!L198)</f>
        <v>No data</v>
      </c>
      <c r="F51" s="201">
        <f>SUM(Data!J198:L198)</f>
        <v>0</v>
      </c>
      <c r="G51" s="191"/>
      <c r="H51" s="202">
        <v>2</v>
      </c>
      <c r="I51" s="199" t="s">
        <v>65</v>
      </c>
      <c r="J51" s="200" t="str">
        <f>IF(Data!J166=0,NA(),Data!J166)</f>
        <v>No data</v>
      </c>
      <c r="K51" s="200" t="str">
        <f>IF(Data!K166=0,NA(),Data!K166)</f>
        <v>No data</v>
      </c>
      <c r="L51" s="200" t="str">
        <f>IF(Data!L166=0,NA(),Data!L166)</f>
        <v>No data</v>
      </c>
      <c r="M51" s="201">
        <f>SUM(Data!J166:L166)</f>
        <v>0</v>
      </c>
    </row>
    <row r="52" spans="1:13" ht="14.45" x14ac:dyDescent="0.35">
      <c r="A52" s="208">
        <v>5</v>
      </c>
      <c r="B52" s="199" t="s">
        <v>86</v>
      </c>
      <c r="C52" s="200" t="str">
        <f>IF(Data!J194=0,NA(),Data!J194)</f>
        <v>No data</v>
      </c>
      <c r="D52" s="200" t="str">
        <f>IF(Data!K194=0,NA(),Data!K194)</f>
        <v>No data</v>
      </c>
      <c r="E52" s="200" t="str">
        <f>IF(Data!L194=0,NA(),Data!L194)</f>
        <v>No data</v>
      </c>
      <c r="F52" s="201">
        <f>SUM(Data!J194:L194)</f>
        <v>0</v>
      </c>
      <c r="G52" s="191"/>
      <c r="H52" s="202">
        <v>18</v>
      </c>
      <c r="I52" s="199" t="s">
        <v>82</v>
      </c>
      <c r="J52" s="200" t="str">
        <f>IF(Data!J182=0,NA(),Data!J182)</f>
        <v>No data</v>
      </c>
      <c r="K52" s="200" t="str">
        <f>IF(Data!K182=0,NA(),Data!K182)</f>
        <v>No data</v>
      </c>
      <c r="L52" s="200" t="str">
        <f>IF(Data!L182=0,NA(),Data!L182)</f>
        <v>No data</v>
      </c>
      <c r="M52" s="201">
        <f>SUM(Data!J182:L182)</f>
        <v>0</v>
      </c>
    </row>
    <row r="53" spans="1:13" x14ac:dyDescent="0.25">
      <c r="A53" s="208">
        <v>2</v>
      </c>
      <c r="B53" s="199" t="s">
        <v>73</v>
      </c>
      <c r="C53" s="200" t="str">
        <f>IF(Data!J191=0,NA(),Data!J191)</f>
        <v>No data</v>
      </c>
      <c r="D53" s="200" t="str">
        <f>IF(Data!K191=0,NA(),Data!K191)</f>
        <v>No data</v>
      </c>
      <c r="E53" s="200" t="str">
        <f>IF(Data!L191=0,NA(),Data!L191)</f>
        <v>No data</v>
      </c>
      <c r="F53" s="201">
        <f>SUM(Data!J191:L191)</f>
        <v>0</v>
      </c>
      <c r="G53" s="191"/>
      <c r="H53" s="248">
        <v>1</v>
      </c>
      <c r="I53" s="204" t="s">
        <v>59</v>
      </c>
      <c r="J53" s="205" t="str">
        <f>IF(Data!J165=0,NA(),Data!J165)</f>
        <v>No data</v>
      </c>
      <c r="K53" s="205" t="str">
        <f>IF(Data!K165=0,NA(),Data!K165)</f>
        <v>No data</v>
      </c>
      <c r="L53" s="205" t="str">
        <f>IF(Data!L165=0,NA(),Data!L165)</f>
        <v>No data</v>
      </c>
      <c r="M53" s="206">
        <f>SUM(Data!J165:L165)</f>
        <v>0</v>
      </c>
    </row>
    <row r="54" spans="1:13" ht="14.45" x14ac:dyDescent="0.35">
      <c r="A54" s="209">
        <v>1</v>
      </c>
      <c r="B54" s="204" t="s">
        <v>83</v>
      </c>
      <c r="C54" s="205" t="str">
        <f>IF(Data!J190=0,NA(),Data!J190)</f>
        <v>No data</v>
      </c>
      <c r="D54" s="205" t="str">
        <f>IF(Data!K190=0,NA(),Data!K190)</f>
        <v>No data</v>
      </c>
      <c r="E54" s="205" t="str">
        <f>IF(Data!L190=0,NA(),Data!L190)</f>
        <v>No data</v>
      </c>
      <c r="F54" s="206">
        <f>SUM(Data!J190:L190)</f>
        <v>0</v>
      </c>
      <c r="G54" s="191"/>
    </row>
    <row r="55" spans="1:13" s="56" customFormat="1" ht="14.45" x14ac:dyDescent="0.35">
      <c r="B55" s="105"/>
      <c r="C55" s="75"/>
      <c r="D55" s="75"/>
      <c r="E55" s="106"/>
      <c r="F55" s="75"/>
    </row>
    <row r="56" spans="1:13" ht="14.45" x14ac:dyDescent="0.35">
      <c r="B56" s="225" t="s">
        <v>102</v>
      </c>
      <c r="H56" s="190" t="s">
        <v>100</v>
      </c>
      <c r="I56" s="244"/>
      <c r="J56" s="60"/>
      <c r="K56" s="60"/>
      <c r="L56" s="60"/>
    </row>
    <row r="57" spans="1:13" x14ac:dyDescent="0.25">
      <c r="A57" s="207"/>
      <c r="B57" s="196"/>
      <c r="C57" s="196" t="s">
        <v>122</v>
      </c>
      <c r="D57" s="196" t="s">
        <v>123</v>
      </c>
      <c r="E57" s="196" t="s">
        <v>41</v>
      </c>
      <c r="F57" s="197" t="s">
        <v>38</v>
      </c>
      <c r="G57" s="226"/>
      <c r="H57" s="207"/>
      <c r="I57" s="195"/>
      <c r="J57" s="196" t="s">
        <v>122</v>
      </c>
      <c r="K57" s="196" t="s">
        <v>123</v>
      </c>
      <c r="L57" s="196" t="s">
        <v>41</v>
      </c>
      <c r="M57" s="197" t="s">
        <v>38</v>
      </c>
    </row>
    <row r="58" spans="1:13" ht="14.45" x14ac:dyDescent="0.35">
      <c r="A58" s="208">
        <v>1</v>
      </c>
      <c r="B58" s="199" t="s">
        <v>83</v>
      </c>
      <c r="C58" s="210" t="str">
        <f>IF(Data!P190=0,NA(),Data!P190)</f>
        <v>No data</v>
      </c>
      <c r="D58" s="210" t="str">
        <f>IF(Data!Q190=0,NA(),Data!Q190)</f>
        <v>No data</v>
      </c>
      <c r="E58" s="210" t="str">
        <f>IF(Data!R190=0,NA(),Data!R190)</f>
        <v>No data</v>
      </c>
      <c r="F58" s="211">
        <f>SUM(Data!P190:R190)</f>
        <v>0</v>
      </c>
      <c r="G58" s="227"/>
      <c r="H58" s="208">
        <v>1</v>
      </c>
      <c r="I58" s="199" t="s">
        <v>59</v>
      </c>
      <c r="J58" s="210" t="str">
        <f>IF(Data!P165=0,NA(),Data!P165)</f>
        <v>No data</v>
      </c>
      <c r="K58" s="210" t="str">
        <f>IF(Data!Q165=0,NA(),Data!Q165)</f>
        <v>No data</v>
      </c>
      <c r="L58" s="210" t="str">
        <f>IF(Data!R165=0,NA(),Data!R165)</f>
        <v>No data</v>
      </c>
      <c r="M58" s="211">
        <f>SUM(Data!P165:R165)</f>
        <v>0</v>
      </c>
    </row>
    <row r="59" spans="1:13" x14ac:dyDescent="0.25">
      <c r="A59" s="208">
        <v>2</v>
      </c>
      <c r="B59" s="199" t="s">
        <v>73</v>
      </c>
      <c r="C59" s="210" t="str">
        <f>IF(Data!P191=0,NA(),Data!P191)</f>
        <v>No data</v>
      </c>
      <c r="D59" s="210" t="str">
        <f>IF(Data!Q191=0,NA(),Data!Q191)</f>
        <v>No data</v>
      </c>
      <c r="E59" s="210" t="str">
        <f>IF(Data!R191=0,NA(),Data!R191)</f>
        <v>No data</v>
      </c>
      <c r="F59" s="211">
        <f>SUM(Data!P191:R191)</f>
        <v>0</v>
      </c>
      <c r="G59" s="227"/>
      <c r="H59" s="208">
        <v>2</v>
      </c>
      <c r="I59" s="199" t="s">
        <v>65</v>
      </c>
      <c r="J59" s="210" t="str">
        <f>IF(Data!P166=0,NA(),Data!P166)</f>
        <v>No data</v>
      </c>
      <c r="K59" s="210" t="str">
        <f>IF(Data!Q166=0,NA(),Data!Q166)</f>
        <v>No data</v>
      </c>
      <c r="L59" s="210" t="str">
        <f>IF(Data!R166=0,NA(),Data!R166)</f>
        <v>No data</v>
      </c>
      <c r="M59" s="211">
        <f>SUM(Data!P166:R166)</f>
        <v>0</v>
      </c>
    </row>
    <row r="60" spans="1:13" ht="14.45" x14ac:dyDescent="0.35">
      <c r="A60" s="208">
        <v>3</v>
      </c>
      <c r="B60" s="199" t="s">
        <v>84</v>
      </c>
      <c r="C60" s="210" t="str">
        <f>IF(Data!P192=0,NA(),Data!P192)</f>
        <v>No data</v>
      </c>
      <c r="D60" s="210" t="str">
        <f>IF(Data!Q192=0,NA(),Data!Q192)</f>
        <v>No data</v>
      </c>
      <c r="E60" s="210" t="str">
        <f>IF(Data!R192=0,NA(),Data!R192)</f>
        <v>No data</v>
      </c>
      <c r="F60" s="211">
        <f>SUM(Data!P192:R192)</f>
        <v>0</v>
      </c>
      <c r="G60" s="227"/>
      <c r="H60" s="208">
        <v>4</v>
      </c>
      <c r="I60" s="199" t="s">
        <v>61</v>
      </c>
      <c r="J60" s="210" t="str">
        <f>IF(Data!P168=0,NA(),Data!P168)</f>
        <v>No data</v>
      </c>
      <c r="K60" s="210" t="str">
        <f>IF(Data!Q168=0,NA(),Data!Q168)</f>
        <v>No data</v>
      </c>
      <c r="L60" s="210" t="str">
        <f>IF(Data!R168=0,NA(),Data!R168)</f>
        <v>No data</v>
      </c>
      <c r="M60" s="211">
        <f>SUM(Data!P168:R168)</f>
        <v>0</v>
      </c>
    </row>
    <row r="61" spans="1:13" ht="14.45" x14ac:dyDescent="0.35">
      <c r="A61" s="208">
        <v>6</v>
      </c>
      <c r="B61" s="199" t="s">
        <v>87</v>
      </c>
      <c r="C61" s="210" t="str">
        <f>IF(Data!P195=0,NA(),Data!P195)</f>
        <v>No data</v>
      </c>
      <c r="D61" s="210" t="str">
        <f>IF(Data!Q195=0,NA(),Data!Q195)</f>
        <v>No data</v>
      </c>
      <c r="E61" s="210" t="str">
        <f>IF(Data!R195=0,NA(),Data!R195)</f>
        <v>No data</v>
      </c>
      <c r="F61" s="211">
        <f>SUM(Data!P195:R195)</f>
        <v>0</v>
      </c>
      <c r="G61" s="227"/>
      <c r="H61" s="208">
        <v>5</v>
      </c>
      <c r="I61" s="199" t="s">
        <v>76</v>
      </c>
      <c r="J61" s="210" t="str">
        <f>IF(Data!P169=0,NA(),Data!P169)</f>
        <v>No data</v>
      </c>
      <c r="K61" s="210" t="str">
        <f>IF(Data!Q169=0,NA(),Data!Q169)</f>
        <v>No data</v>
      </c>
      <c r="L61" s="210" t="str">
        <f>IF(Data!R169=0,NA(),Data!R169)</f>
        <v>No data</v>
      </c>
      <c r="M61" s="211">
        <f>SUM(Data!P169:R169)</f>
        <v>0</v>
      </c>
    </row>
    <row r="62" spans="1:13" ht="14.45" x14ac:dyDescent="0.35">
      <c r="A62" s="208">
        <v>7</v>
      </c>
      <c r="B62" s="199" t="s">
        <v>88</v>
      </c>
      <c r="C62" s="210" t="str">
        <f>IF(Data!P196=0,NA(),Data!P196)</f>
        <v>No data</v>
      </c>
      <c r="D62" s="210" t="str">
        <f>IF(Data!Q196=0,NA(),Data!Q196)</f>
        <v>No data</v>
      </c>
      <c r="E62" s="210" t="str">
        <f>IF(Data!R196=0,NA(),Data!R196)</f>
        <v>No data</v>
      </c>
      <c r="F62" s="211">
        <f>SUM(Data!P196:R196)</f>
        <v>0</v>
      </c>
      <c r="G62" s="227"/>
      <c r="H62" s="208">
        <v>6</v>
      </c>
      <c r="I62" s="199" t="s">
        <v>64</v>
      </c>
      <c r="J62" s="210" t="str">
        <f>IF(Data!P170=0,NA(),Data!P170)</f>
        <v>No data</v>
      </c>
      <c r="K62" s="210" t="str">
        <f>IF(Data!Q170=0,NA(),Data!Q170)</f>
        <v>No data</v>
      </c>
      <c r="L62" s="210" t="str">
        <f>IF(Data!R170=0,NA(),Data!R170)</f>
        <v>No data</v>
      </c>
      <c r="M62" s="211">
        <f>SUM(Data!P170:R170)</f>
        <v>0</v>
      </c>
    </row>
    <row r="63" spans="1:13" ht="14.45" x14ac:dyDescent="0.35">
      <c r="A63" s="208">
        <v>9</v>
      </c>
      <c r="B63" s="199" t="s">
        <v>77</v>
      </c>
      <c r="C63" s="210" t="str">
        <f>IF(Data!P198=0,NA(),Data!P198)</f>
        <v>No data</v>
      </c>
      <c r="D63" s="210" t="str">
        <f>IF(Data!Q198=0,NA(),Data!Q198)</f>
        <v>No data</v>
      </c>
      <c r="E63" s="210" t="str">
        <f>IF(Data!R198=0,NA(),Data!R198)</f>
        <v>No data</v>
      </c>
      <c r="F63" s="211">
        <f>SUM(Data!P198:R198)</f>
        <v>0</v>
      </c>
      <c r="G63" s="227"/>
      <c r="H63" s="208">
        <v>7</v>
      </c>
      <c r="I63" s="199" t="s">
        <v>71</v>
      </c>
      <c r="J63" s="210" t="str">
        <f>IF(Data!P171=0,NA(),Data!P171)</f>
        <v>No data</v>
      </c>
      <c r="K63" s="210" t="str">
        <f>IF(Data!Q171=0,NA(),Data!Q171)</f>
        <v>No data</v>
      </c>
      <c r="L63" s="210" t="str">
        <f>IF(Data!R171=0,NA(),Data!R171)</f>
        <v>No data</v>
      </c>
      <c r="M63" s="211">
        <f>SUM(Data!P171:R171)</f>
        <v>0</v>
      </c>
    </row>
    <row r="64" spans="1:13" ht="14.45" x14ac:dyDescent="0.35">
      <c r="A64" s="208">
        <v>11</v>
      </c>
      <c r="B64" s="199" t="s">
        <v>89</v>
      </c>
      <c r="C64" s="210" t="str">
        <f>IF(Data!P200=0,NA(),Data!P200)</f>
        <v>No data</v>
      </c>
      <c r="D64" s="210" t="str">
        <f>IF(Data!Q200=0,NA(),Data!Q200)</f>
        <v>No data</v>
      </c>
      <c r="E64" s="210" t="str">
        <f>IF(Data!R200=0,NA(),Data!R200)</f>
        <v>No data</v>
      </c>
      <c r="F64" s="211">
        <f>SUM(Data!P200:R200)</f>
        <v>0</v>
      </c>
      <c r="G64" s="227"/>
      <c r="H64" s="208">
        <v>10</v>
      </c>
      <c r="I64" s="199" t="s">
        <v>60</v>
      </c>
      <c r="J64" s="210" t="str">
        <f>IF(Data!P174=0,NA(),Data!P174)</f>
        <v>No data</v>
      </c>
      <c r="K64" s="210" t="str">
        <f>IF(Data!Q174=0,NA(),Data!Q174)</f>
        <v>No data</v>
      </c>
      <c r="L64" s="210" t="str">
        <f>IF(Data!R174=0,NA(),Data!R174)</f>
        <v>No data</v>
      </c>
      <c r="M64" s="211">
        <f>SUM(Data!P174:R174)</f>
        <v>0</v>
      </c>
    </row>
    <row r="65" spans="1:13" ht="14.45" x14ac:dyDescent="0.35">
      <c r="A65" s="208">
        <v>12</v>
      </c>
      <c r="B65" s="199" t="s">
        <v>79</v>
      </c>
      <c r="C65" s="210" t="str">
        <f>IF(Data!P201=0,NA(),Data!P201)</f>
        <v>No data</v>
      </c>
      <c r="D65" s="210" t="str">
        <f>IF(Data!Q201=0,NA(),Data!Q201)</f>
        <v>No data</v>
      </c>
      <c r="E65" s="210" t="str">
        <f>IF(Data!R201=0,NA(),Data!R201)</f>
        <v>No data</v>
      </c>
      <c r="F65" s="211">
        <f>SUM(Data!P201:R201)</f>
        <v>0</v>
      </c>
      <c r="G65" s="227"/>
      <c r="H65" s="208">
        <v>11</v>
      </c>
      <c r="I65" s="199" t="s">
        <v>79</v>
      </c>
      <c r="J65" s="210" t="str">
        <f>IF(Data!P175=0,NA(),Data!P175)</f>
        <v>No data</v>
      </c>
      <c r="K65" s="210" t="str">
        <f>IF(Data!Q175=0,NA(),Data!Q175)</f>
        <v>No data</v>
      </c>
      <c r="L65" s="210" t="str">
        <f>IF(Data!R175=0,NA(),Data!R175)</f>
        <v>No data</v>
      </c>
      <c r="M65" s="211">
        <f>SUM(Data!P175:R175)</f>
        <v>0</v>
      </c>
    </row>
    <row r="66" spans="1:13" ht="14.45" x14ac:dyDescent="0.35">
      <c r="A66" s="208">
        <v>13</v>
      </c>
      <c r="B66" s="199" t="s">
        <v>74</v>
      </c>
      <c r="C66" s="210" t="str">
        <f>IF(Data!P202=0,NA(),Data!P202)</f>
        <v>No data</v>
      </c>
      <c r="D66" s="210" t="str">
        <f>IF(Data!Q202=0,NA(),Data!Q202)</f>
        <v>No data</v>
      </c>
      <c r="E66" s="210" t="str">
        <f>IF(Data!R202=0,NA(),Data!R202)</f>
        <v>No data</v>
      </c>
      <c r="F66" s="211">
        <f>SUM(Data!P202:R202)</f>
        <v>0</v>
      </c>
      <c r="G66" s="227"/>
      <c r="H66" s="208">
        <v>14</v>
      </c>
      <c r="I66" s="199" t="s">
        <v>80</v>
      </c>
      <c r="J66" s="210" t="str">
        <f>IF(Data!P178=0,NA(),Data!P178)</f>
        <v>No data</v>
      </c>
      <c r="K66" s="210" t="str">
        <f>IF(Data!Q178=0,NA(),Data!Q178)</f>
        <v>No data</v>
      </c>
      <c r="L66" s="210" t="str">
        <f>IF(Data!R178=0,NA(),Data!R178)</f>
        <v>No data</v>
      </c>
      <c r="M66" s="211">
        <f>SUM(Data!P178:R178)</f>
        <v>0</v>
      </c>
    </row>
    <row r="67" spans="1:13" ht="14.45" x14ac:dyDescent="0.35">
      <c r="A67" s="208">
        <v>17</v>
      </c>
      <c r="B67" s="199" t="s">
        <v>67</v>
      </c>
      <c r="C67" s="210" t="str">
        <f>IF(Data!P180=0,NA(),Data!P180)</f>
        <v>No data</v>
      </c>
      <c r="D67" s="210" t="str">
        <f>IF(Data!Q180=0,NA(),Data!Q180)</f>
        <v>No data</v>
      </c>
      <c r="E67" s="210" t="str">
        <f>IF(Data!R180=0,NA(),Data!R180)</f>
        <v>No data</v>
      </c>
      <c r="F67" s="211">
        <f>SUM(Data!P180:R180)</f>
        <v>0</v>
      </c>
      <c r="G67" s="227"/>
      <c r="H67" s="208">
        <v>15</v>
      </c>
      <c r="I67" s="199" t="s">
        <v>66</v>
      </c>
      <c r="J67" s="210" t="str">
        <f>IF(Data!P179=0,NA(),Data!P179)</f>
        <v>No data</v>
      </c>
      <c r="K67" s="210" t="str">
        <f>IF(Data!Q179=0,NA(),Data!Q179)</f>
        <v>No data</v>
      </c>
      <c r="L67" s="210" t="str">
        <f>IF(Data!R179=0,NA(),Data!R179)</f>
        <v>No data</v>
      </c>
      <c r="M67" s="211">
        <f>SUM(Data!P179:R179)</f>
        <v>0</v>
      </c>
    </row>
    <row r="68" spans="1:13" ht="14.45" x14ac:dyDescent="0.35">
      <c r="A68" s="208">
        <v>18</v>
      </c>
      <c r="B68" s="199" t="s">
        <v>81</v>
      </c>
      <c r="C68" s="210" t="str">
        <f>IF(Data!P207=0,NA(),Data!P207)</f>
        <v>No data</v>
      </c>
      <c r="D68" s="210" t="str">
        <f>IF(Data!Q207=0,NA(),Data!Q207)</f>
        <v>No data</v>
      </c>
      <c r="E68" s="210" t="str">
        <f>IF(Data!R207=0,NA(),Data!R207)</f>
        <v>No data</v>
      </c>
      <c r="F68" s="211">
        <f>SUM(Data!P207:R207)</f>
        <v>0</v>
      </c>
      <c r="G68" s="227"/>
      <c r="H68" s="208">
        <v>16</v>
      </c>
      <c r="I68" s="199" t="s">
        <v>67</v>
      </c>
      <c r="J68" s="210" t="str">
        <f>IF(Data!P180=0,NA(),Data!P180)</f>
        <v>No data</v>
      </c>
      <c r="K68" s="210" t="str">
        <f>IF(Data!Q180=0,NA(),Data!Q180)</f>
        <v>No data</v>
      </c>
      <c r="L68" s="210" t="str">
        <f>IF(Data!R180=0,NA(),Data!R180)</f>
        <v>No data</v>
      </c>
      <c r="M68" s="211">
        <f>SUM(Data!P180:R180)</f>
        <v>0</v>
      </c>
    </row>
    <row r="69" spans="1:13" ht="14.45" x14ac:dyDescent="0.35">
      <c r="A69" s="208">
        <v>19</v>
      </c>
      <c r="B69" s="199" t="s">
        <v>68</v>
      </c>
      <c r="C69" s="210" t="str">
        <f>IF(Data!P208=0,NA(),Data!P208)</f>
        <v>No data</v>
      </c>
      <c r="D69" s="210" t="str">
        <f>IF(Data!Q208=0,NA(),Data!Q208)</f>
        <v>No data</v>
      </c>
      <c r="E69" s="210" t="str">
        <f>IF(Data!R208=0,NA(),Data!R208)</f>
        <v>No data</v>
      </c>
      <c r="F69" s="211">
        <f>SUM(Data!P208:R208)</f>
        <v>0</v>
      </c>
      <c r="G69" s="227"/>
      <c r="H69" s="208">
        <v>17</v>
      </c>
      <c r="I69" s="199" t="s">
        <v>81</v>
      </c>
      <c r="J69" s="210" t="str">
        <f>IF(Data!P181=0,NA(),Data!P181)</f>
        <v>No data</v>
      </c>
      <c r="K69" s="210" t="str">
        <f>IF(Data!Q181=0,NA(),Data!Q181)</f>
        <v>No data</v>
      </c>
      <c r="L69" s="210" t="str">
        <f>IF(Data!R181=0,NA(),Data!R181)</f>
        <v>No data</v>
      </c>
      <c r="M69" s="211">
        <f>SUM(Data!P181:R181)</f>
        <v>0</v>
      </c>
    </row>
    <row r="70" spans="1:13" ht="14.45" x14ac:dyDescent="0.35">
      <c r="A70" s="208">
        <v>15</v>
      </c>
      <c r="B70" s="199" t="s">
        <v>90</v>
      </c>
      <c r="C70" s="210" t="str">
        <f>IF(Data!P204=0,NA(),Data!P204)</f>
        <v>No data</v>
      </c>
      <c r="D70" s="210" t="str">
        <f>IF(Data!Q204=0,NA(),Data!Q204)</f>
        <v>No data</v>
      </c>
      <c r="E70" s="210" t="str">
        <f>IF(Data!R204=0,NA(),Data!R204)</f>
        <v>No data</v>
      </c>
      <c r="F70" s="211">
        <f>SUM(Data!P204:R204)</f>
        <v>0</v>
      </c>
      <c r="G70" s="227"/>
      <c r="H70" s="208">
        <v>18</v>
      </c>
      <c r="I70" s="199" t="s">
        <v>82</v>
      </c>
      <c r="J70" s="210" t="str">
        <f>IF(Data!P182=0,NA(),Data!P182)</f>
        <v>No data</v>
      </c>
      <c r="K70" s="210" t="str">
        <f>IF(Data!Q182=0,NA(),Data!Q182)</f>
        <v>No data</v>
      </c>
      <c r="L70" s="210" t="str">
        <f>IF(Data!R182=0,NA(),Data!R182)</f>
        <v>No data</v>
      </c>
      <c r="M70" s="211">
        <f>SUM(Data!P182:R182)</f>
        <v>0</v>
      </c>
    </row>
    <row r="71" spans="1:13" ht="14.45" x14ac:dyDescent="0.35">
      <c r="A71" s="208">
        <v>4</v>
      </c>
      <c r="B71" s="199" t="s">
        <v>85</v>
      </c>
      <c r="C71" s="210" t="str">
        <f>IF(Data!P193=0,NA(),Data!P193)</f>
        <v>No data</v>
      </c>
      <c r="D71" s="210" t="str">
        <f>IF(Data!Q193=0,NA(),Data!Q193)</f>
        <v>No data</v>
      </c>
      <c r="E71" s="210" t="str">
        <f>IF(Data!R193=0,NA(),Data!R193)</f>
        <v>No data</v>
      </c>
      <c r="F71" s="211">
        <f>SUM(Data!P193:R193)</f>
        <v>0</v>
      </c>
      <c r="G71" s="227"/>
      <c r="H71" s="208">
        <v>9</v>
      </c>
      <c r="I71" s="199" t="s">
        <v>78</v>
      </c>
      <c r="J71" s="210" t="str">
        <f>IF(Data!P173=0,NA(),Data!P173)</f>
        <v>No data</v>
      </c>
      <c r="K71" s="210" t="str">
        <f>IF(Data!Q173=0,NA(),Data!Q173)</f>
        <v>No data</v>
      </c>
      <c r="L71" s="210" t="str">
        <f>IF(Data!R173=0,NA(),Data!R173)</f>
        <v>No data</v>
      </c>
      <c r="M71" s="211">
        <f>SUM(Data!P173:R173)</f>
        <v>0</v>
      </c>
    </row>
    <row r="72" spans="1:13" ht="14.45" x14ac:dyDescent="0.35">
      <c r="A72" s="208">
        <v>16</v>
      </c>
      <c r="B72" s="199" t="s">
        <v>66</v>
      </c>
      <c r="C72" s="210" t="str">
        <f>IF(Data!P205=0,NA(),Data!P205)</f>
        <v>No data</v>
      </c>
      <c r="D72" s="210" t="str">
        <f>IF(Data!Q205=0,NA(),Data!Q205)</f>
        <v>No data</v>
      </c>
      <c r="E72" s="210" t="str">
        <f>IF(Data!R205=0,NA(),Data!R205)</f>
        <v>No data</v>
      </c>
      <c r="F72" s="211">
        <f>SUM(Data!P205:R205)</f>
        <v>0</v>
      </c>
      <c r="G72" s="227"/>
      <c r="H72" s="208">
        <v>8</v>
      </c>
      <c r="I72" s="199" t="s">
        <v>77</v>
      </c>
      <c r="J72" s="210" t="str">
        <f>IF(Data!P172=0,NA(),Data!P172)</f>
        <v>No data</v>
      </c>
      <c r="K72" s="210" t="str">
        <f>IF(Data!Q172=0,NA(),Data!Q172)</f>
        <v>No data</v>
      </c>
      <c r="L72" s="210" t="str">
        <f>IF(Data!R172=0,NA(),Data!R172)</f>
        <v>No data</v>
      </c>
      <c r="M72" s="211">
        <f>SUM(Data!P172:R172)</f>
        <v>0</v>
      </c>
    </row>
    <row r="73" spans="1:13" ht="14.45" x14ac:dyDescent="0.35">
      <c r="A73" s="208">
        <v>14</v>
      </c>
      <c r="B73" s="199" t="s">
        <v>70</v>
      </c>
      <c r="C73" s="210" t="str">
        <f>IF(Data!P203=0,NA(),Data!P203)</f>
        <v>No data</v>
      </c>
      <c r="D73" s="210" t="str">
        <f>IF(Data!Q203=0,NA(),Data!Q203)</f>
        <v>No data</v>
      </c>
      <c r="E73" s="210" t="str">
        <f>IF(Data!R203=0,NA(),Data!R203)</f>
        <v>No data</v>
      </c>
      <c r="F73" s="211">
        <f>SUM(Data!P203:R203)</f>
        <v>0</v>
      </c>
      <c r="G73" s="227"/>
      <c r="H73" s="208">
        <v>3</v>
      </c>
      <c r="I73" s="199" t="s">
        <v>63</v>
      </c>
      <c r="J73" s="210" t="str">
        <f>IF(Data!P167=0,NA(),Data!P167)</f>
        <v>No data</v>
      </c>
      <c r="K73" s="210" t="str">
        <f>IF(Data!Q167=0,NA(),Data!Q167)</f>
        <v>No data</v>
      </c>
      <c r="L73" s="210" t="str">
        <f>IF(Data!R167=0,NA(),Data!R167)</f>
        <v>No data</v>
      </c>
      <c r="M73" s="211">
        <f>SUM(Data!P167:R167)</f>
        <v>0</v>
      </c>
    </row>
    <row r="74" spans="1:13" ht="14.45" x14ac:dyDescent="0.35">
      <c r="A74" s="208">
        <v>8</v>
      </c>
      <c r="B74" s="199" t="s">
        <v>62</v>
      </c>
      <c r="C74" s="210" t="str">
        <f>IF(Data!P197=0,NA(),Data!P197)</f>
        <v>No data</v>
      </c>
      <c r="D74" s="210" t="str">
        <f>IF(Data!Q197=0,NA(),Data!Q197)</f>
        <v>No data</v>
      </c>
      <c r="E74" s="210" t="str">
        <f>IF(Data!R197=0,NA(),Data!R197)</f>
        <v>No data</v>
      </c>
      <c r="F74" s="211">
        <f>SUM(Data!P197:R197)</f>
        <v>0</v>
      </c>
      <c r="G74" s="227"/>
      <c r="H74" s="208">
        <v>13</v>
      </c>
      <c r="I74" s="199" t="s">
        <v>70</v>
      </c>
      <c r="J74" s="210" t="str">
        <f>IF(Data!P177=0,NA(),Data!P177)</f>
        <v>No data</v>
      </c>
      <c r="K74" s="210" t="str">
        <f>IF(Data!Q177=0,NA(),Data!Q177)</f>
        <v>No data</v>
      </c>
      <c r="L74" s="210" t="str">
        <f>IF(Data!R177=0,NA(),Data!R177)</f>
        <v>No data</v>
      </c>
      <c r="M74" s="211">
        <f>SUM(Data!P177:R177)</f>
        <v>0</v>
      </c>
    </row>
    <row r="75" spans="1:13" ht="14.45" x14ac:dyDescent="0.35">
      <c r="A75" s="208">
        <v>5</v>
      </c>
      <c r="B75" s="199" t="s">
        <v>86</v>
      </c>
      <c r="C75" s="210" t="str">
        <f>IF(Data!P194=0,NA(),Data!P194)</f>
        <v>No data</v>
      </c>
      <c r="D75" s="210" t="str">
        <f>IF(Data!Q194=0,NA(),Data!Q194)</f>
        <v>No data</v>
      </c>
      <c r="E75" s="210" t="str">
        <f>IF(Data!R194=0,NA(),Data!R194)</f>
        <v>No data</v>
      </c>
      <c r="F75" s="211">
        <f>SUM(Data!P194:R194)</f>
        <v>0</v>
      </c>
      <c r="G75" s="227"/>
      <c r="H75" s="209">
        <v>12</v>
      </c>
      <c r="I75" s="204" t="s">
        <v>74</v>
      </c>
      <c r="J75" s="212" t="str">
        <f>IF(Data!P176=0,NA(),Data!P176)</f>
        <v>No data</v>
      </c>
      <c r="K75" s="212" t="str">
        <f>IF(Data!Q176=0,NA(),Data!Q176)</f>
        <v>No data</v>
      </c>
      <c r="L75" s="212" t="str">
        <f>IF(Data!R176=0,NA(),Data!R176)</f>
        <v>No data</v>
      </c>
      <c r="M75" s="213">
        <f>SUM(Data!P176:R176)</f>
        <v>0</v>
      </c>
    </row>
    <row r="76" spans="1:13" ht="14.45" x14ac:dyDescent="0.35">
      <c r="A76" s="209">
        <v>10</v>
      </c>
      <c r="B76" s="204" t="s">
        <v>72</v>
      </c>
      <c r="C76" s="212" t="str">
        <f>IF(Data!P199=0,NA(),Data!P199)</f>
        <v>No data</v>
      </c>
      <c r="D76" s="212" t="str">
        <f>IF(Data!Q199=0,NA(),Data!Q199)</f>
        <v>No data</v>
      </c>
      <c r="E76" s="212" t="str">
        <f>IF(Data!R199=0,NA(),Data!R199)</f>
        <v>No data</v>
      </c>
      <c r="F76" s="213">
        <f>SUM(Data!P199:R199)</f>
        <v>0</v>
      </c>
      <c r="G76" s="56"/>
    </row>
    <row r="78" spans="1:13" s="144" customFormat="1" ht="18.600000000000001" x14ac:dyDescent="0.45">
      <c r="B78" s="144" t="s">
        <v>138</v>
      </c>
    </row>
    <row r="79" spans="1:13" s="145" customFormat="1" ht="43.5" customHeight="1" x14ac:dyDescent="0.5">
      <c r="B79" s="146" t="s">
        <v>141</v>
      </c>
    </row>
    <row r="80" spans="1:13" ht="14.45" x14ac:dyDescent="0.35">
      <c r="A80" s="56"/>
      <c r="B80" s="190" t="s">
        <v>103</v>
      </c>
      <c r="C80" s="56"/>
      <c r="D80" s="56"/>
      <c r="E80" s="190" t="s">
        <v>182</v>
      </c>
      <c r="F80" s="190"/>
      <c r="I80" s="46" t="s">
        <v>178</v>
      </c>
      <c r="M80" s="46" t="s">
        <v>178</v>
      </c>
    </row>
    <row r="81" spans="1:15" ht="14.45" x14ac:dyDescent="0.35">
      <c r="A81" s="207"/>
      <c r="B81" s="196"/>
      <c r="C81" s="197" t="str">
        <f>Data!U30</f>
        <v>Local consultant</v>
      </c>
      <c r="D81" s="226"/>
      <c r="E81" s="207"/>
      <c r="F81" s="196"/>
      <c r="G81" s="197" t="str">
        <f>Data!V30</f>
        <v>Visiting consultant</v>
      </c>
      <c r="H81" s="226"/>
      <c r="I81" s="207"/>
      <c r="J81" s="196"/>
      <c r="K81" s="197" t="str">
        <f>Data!U5</f>
        <v>Local consultant</v>
      </c>
      <c r="L81" s="226"/>
      <c r="M81" s="207"/>
      <c r="N81" s="196"/>
      <c r="O81" s="197" t="str">
        <f>Data!V5</f>
        <v>Visiting consultant</v>
      </c>
    </row>
    <row r="82" spans="1:15" ht="14.45" x14ac:dyDescent="0.35">
      <c r="A82" s="208">
        <v>3</v>
      </c>
      <c r="B82" s="199" t="str">
        <f>Data!B139</f>
        <v xml:space="preserve">Barnstaple, North Devon District Hospital </v>
      </c>
      <c r="C82" s="228" t="str">
        <f>Data!U192</f>
        <v>No data</v>
      </c>
      <c r="D82" s="230"/>
      <c r="E82" s="231">
        <v>1</v>
      </c>
      <c r="F82" s="199" t="str">
        <f>Data!B137</f>
        <v xml:space="preserve">Bristol, Bristol Royal Hospital for Children </v>
      </c>
      <c r="G82" s="228" t="str">
        <f>Data!V190</f>
        <v>No data</v>
      </c>
      <c r="H82" s="230"/>
      <c r="I82" s="208">
        <v>4</v>
      </c>
      <c r="J82" s="199" t="str">
        <f>Data!B115</f>
        <v>Exeter, Royal Devon and Exeter Hospital</v>
      </c>
      <c r="K82" s="228" t="str">
        <f>Data!U168</f>
        <v>No data</v>
      </c>
      <c r="L82" s="230"/>
      <c r="M82" s="208">
        <v>1</v>
      </c>
      <c r="N82" s="199" t="str">
        <f>Data!B112</f>
        <v>Bristol, Bristol Heart Institute</v>
      </c>
      <c r="O82" s="228" t="str">
        <f>Data!V165</f>
        <v>No data</v>
      </c>
    </row>
    <row r="83" spans="1:15" ht="14.45" x14ac:dyDescent="0.35">
      <c r="A83" s="208">
        <v>6</v>
      </c>
      <c r="B83" s="199" t="str">
        <f>Data!B142</f>
        <v xml:space="preserve">Gloucester, Gloucestershire Hospitals </v>
      </c>
      <c r="C83" s="228" t="str">
        <f>Data!U195</f>
        <v>No data</v>
      </c>
      <c r="D83" s="230"/>
      <c r="E83" s="231">
        <v>2</v>
      </c>
      <c r="F83" s="199" t="str">
        <f>Data!B138</f>
        <v>Cardiff, Noah’s Ark Children’s Hospital</v>
      </c>
      <c r="G83" s="228" t="str">
        <f>Data!V191</f>
        <v>No data</v>
      </c>
      <c r="H83" s="230"/>
      <c r="I83" s="208">
        <v>5</v>
      </c>
      <c r="J83" s="199" t="str">
        <f>Data!B116</f>
        <v>Gloucester, Gloucestershire Hospitals</v>
      </c>
      <c r="K83" s="228" t="str">
        <f>Data!U169</f>
        <v>No data</v>
      </c>
      <c r="L83" s="230"/>
      <c r="M83" s="208">
        <v>2</v>
      </c>
      <c r="N83" s="199" t="str">
        <f>Data!B113</f>
        <v>Cardiff, University Hospital of Wales</v>
      </c>
      <c r="O83" s="228" t="str">
        <f>Data!V166</f>
        <v>No data</v>
      </c>
    </row>
    <row r="84" spans="1:15" ht="14.45" x14ac:dyDescent="0.35">
      <c r="A84" s="208">
        <v>7</v>
      </c>
      <c r="B84" s="199" t="str">
        <f>Data!B143</f>
        <v xml:space="preserve">Plymouth, Derriford Hospital </v>
      </c>
      <c r="C84" s="228" t="str">
        <f>Data!U196</f>
        <v>No data</v>
      </c>
      <c r="D84" s="230"/>
      <c r="E84" s="231">
        <v>3</v>
      </c>
      <c r="F84" s="199" t="str">
        <f>Data!B139</f>
        <v xml:space="preserve">Barnstaple, North Devon District Hospital </v>
      </c>
      <c r="G84" s="228" t="str">
        <f>Data!V192</f>
        <v>No data</v>
      </c>
      <c r="H84" s="230"/>
      <c r="I84" s="208">
        <v>6</v>
      </c>
      <c r="J84" s="199" t="str">
        <f>Data!B117</f>
        <v>Plymouth, Derriford Hospital</v>
      </c>
      <c r="K84" s="228" t="str">
        <f>Data!U170</f>
        <v>No data</v>
      </c>
      <c r="L84" s="230"/>
      <c r="M84" s="208">
        <v>4</v>
      </c>
      <c r="N84" s="199" t="str">
        <f>Data!B115</f>
        <v>Exeter, Royal Devon and Exeter Hospital</v>
      </c>
      <c r="O84" s="228" t="str">
        <f>Data!V168</f>
        <v>No data</v>
      </c>
    </row>
    <row r="85" spans="1:15" ht="14.45" x14ac:dyDescent="0.35">
      <c r="A85" s="208">
        <v>12</v>
      </c>
      <c r="B85" s="199" t="str">
        <f>Data!B148</f>
        <v>Abergavenny, Nevill Hall Hospital</v>
      </c>
      <c r="C85" s="228" t="str">
        <f>Data!U201</f>
        <v>No data</v>
      </c>
      <c r="D85" s="230"/>
      <c r="E85" s="231">
        <v>6</v>
      </c>
      <c r="F85" s="199" t="str">
        <f>Data!B142</f>
        <v xml:space="preserve">Gloucester, Gloucestershire Hospitals </v>
      </c>
      <c r="G85" s="228" t="str">
        <f>Data!V195</f>
        <v>No data</v>
      </c>
      <c r="H85" s="230"/>
      <c r="I85" s="208">
        <v>7</v>
      </c>
      <c r="J85" s="199" t="str">
        <f>Data!B118</f>
        <v>Swindon, Great Weston Hospital</v>
      </c>
      <c r="K85" s="228" t="str">
        <f>Data!U171</f>
        <v>No data</v>
      </c>
      <c r="L85" s="230"/>
      <c r="M85" s="208">
        <v>5</v>
      </c>
      <c r="N85" s="199" t="str">
        <f>Data!B116</f>
        <v>Gloucester, Gloucestershire Hospitals</v>
      </c>
      <c r="O85" s="228" t="str">
        <f>Data!V169</f>
        <v>No data</v>
      </c>
    </row>
    <row r="86" spans="1:15" ht="14.45" x14ac:dyDescent="0.35">
      <c r="A86" s="208">
        <v>13</v>
      </c>
      <c r="B86" s="199" t="str">
        <f>Data!B149</f>
        <v>Bridgend, Princess of Wales Hospital</v>
      </c>
      <c r="C86" s="228" t="str">
        <f>Data!U202</f>
        <v>No data</v>
      </c>
      <c r="D86" s="230"/>
      <c r="E86" s="231">
        <v>7</v>
      </c>
      <c r="F86" s="199" t="str">
        <f>Data!B143</f>
        <v xml:space="preserve">Plymouth, Derriford Hospital </v>
      </c>
      <c r="G86" s="228" t="str">
        <f>Data!V196</f>
        <v>No data</v>
      </c>
      <c r="H86" s="230"/>
      <c r="I86" s="208">
        <v>10</v>
      </c>
      <c r="J86" s="199" t="str">
        <f>Data!B121</f>
        <v>Truro, Royal Cornwall Hospital</v>
      </c>
      <c r="K86" s="228" t="str">
        <f>Data!U174</f>
        <v>No data</v>
      </c>
      <c r="L86" s="230"/>
      <c r="M86" s="208">
        <v>6</v>
      </c>
      <c r="N86" s="199" t="str">
        <f>Data!B117</f>
        <v>Plymouth, Derriford Hospital</v>
      </c>
      <c r="O86" s="228" t="str">
        <f>Data!V170</f>
        <v>No data</v>
      </c>
    </row>
    <row r="87" spans="1:15" ht="14.45" x14ac:dyDescent="0.35">
      <c r="A87" s="208">
        <v>14</v>
      </c>
      <c r="B87" s="199" t="str">
        <f>Data!B150</f>
        <v xml:space="preserve">Carmarthen, Glangwilli General Hospital </v>
      </c>
      <c r="C87" s="228" t="str">
        <f>Data!U203</f>
        <v>No data</v>
      </c>
      <c r="D87" s="230"/>
      <c r="E87" s="231">
        <v>9</v>
      </c>
      <c r="F87" s="199" t="str">
        <f>Data!B145</f>
        <v xml:space="preserve">Taunton, Musgrove Park Hospital </v>
      </c>
      <c r="G87" s="228" t="str">
        <f>Data!V198</f>
        <v>No data</v>
      </c>
      <c r="H87" s="230"/>
      <c r="I87" s="208">
        <v>11</v>
      </c>
      <c r="J87" s="199" t="str">
        <f>Data!B122</f>
        <v>Abergavenny, Nevill Hall Hospital</v>
      </c>
      <c r="K87" s="228" t="str">
        <f>Data!U175</f>
        <v>No data</v>
      </c>
      <c r="L87" s="230"/>
      <c r="M87" s="208">
        <v>7</v>
      </c>
      <c r="N87" s="199" t="str">
        <f>Data!B118</f>
        <v>Swindon, Great Weston Hospital</v>
      </c>
      <c r="O87" s="228" t="str">
        <f>Data!V171</f>
        <v>No data</v>
      </c>
    </row>
    <row r="88" spans="1:15" ht="14.45" x14ac:dyDescent="0.35">
      <c r="A88" s="208">
        <v>15</v>
      </c>
      <c r="B88" s="199" t="str">
        <f>Data!B151</f>
        <v xml:space="preserve">Haverfordwest, Withybush Hospital </v>
      </c>
      <c r="C88" s="228" t="str">
        <f>Data!U204</f>
        <v>No data</v>
      </c>
      <c r="D88" s="230"/>
      <c r="E88" s="231">
        <v>12</v>
      </c>
      <c r="F88" s="199" t="str">
        <f>Data!B148</f>
        <v>Abergavenny, Nevill Hall Hospital</v>
      </c>
      <c r="G88" s="228" t="str">
        <f>Data!V201</f>
        <v>No data</v>
      </c>
      <c r="H88" s="230"/>
      <c r="I88" s="208">
        <v>12</v>
      </c>
      <c r="J88" s="199" t="str">
        <f>Data!B123</f>
        <v>Bridgend, Princess of Wales Hospital</v>
      </c>
      <c r="K88" s="228" t="str">
        <f>Data!U176</f>
        <v>No data</v>
      </c>
      <c r="L88" s="230"/>
      <c r="M88" s="208">
        <v>8</v>
      </c>
      <c r="N88" s="199" t="str">
        <f>Data!B119</f>
        <v xml:space="preserve">Taunton, Musgrove Park Hospital </v>
      </c>
      <c r="O88" s="228" t="str">
        <f>Data!V172</f>
        <v>No data</v>
      </c>
    </row>
    <row r="89" spans="1:15" ht="14.45" x14ac:dyDescent="0.35">
      <c r="A89" s="208">
        <v>17</v>
      </c>
      <c r="B89" s="199" t="str">
        <f>Data!B153</f>
        <v>Merthyr Tydfil, Prince Charles Hospital</v>
      </c>
      <c r="C89" s="228" t="str">
        <f>Data!U180</f>
        <v>No data</v>
      </c>
      <c r="D89" s="230"/>
      <c r="E89" s="231">
        <v>13</v>
      </c>
      <c r="F89" s="199" t="str">
        <f>Data!B149</f>
        <v>Bridgend, Princess of Wales Hospital</v>
      </c>
      <c r="G89" s="228" t="str">
        <f>Data!V202</f>
        <v>No data</v>
      </c>
      <c r="H89" s="230"/>
      <c r="I89" s="208">
        <v>13</v>
      </c>
      <c r="J89" s="199" t="str">
        <f>Data!B124</f>
        <v xml:space="preserve">Carmarthen, Glangwilli General Hospital </v>
      </c>
      <c r="K89" s="228" t="str">
        <f>Data!U177</f>
        <v>No data</v>
      </c>
      <c r="L89" s="230"/>
      <c r="M89" s="208">
        <v>10</v>
      </c>
      <c r="N89" s="199" t="str">
        <f>Data!B121</f>
        <v>Truro, Royal Cornwall Hospital</v>
      </c>
      <c r="O89" s="228" t="str">
        <f>Data!V174</f>
        <v>No data</v>
      </c>
    </row>
    <row r="90" spans="1:15" ht="14.45" x14ac:dyDescent="0.35">
      <c r="A90" s="208">
        <v>18</v>
      </c>
      <c r="B90" s="199" t="str">
        <f>Data!B154</f>
        <v xml:space="preserve">Newport, Royal Gwent Hospital </v>
      </c>
      <c r="C90" s="228" t="str">
        <f>Data!U207</f>
        <v>No data</v>
      </c>
      <c r="D90" s="230"/>
      <c r="E90" s="231">
        <v>14</v>
      </c>
      <c r="F90" s="199" t="str">
        <f>Data!B150</f>
        <v xml:space="preserve">Carmarthen, Glangwilli General Hospital </v>
      </c>
      <c r="G90" s="228" t="str">
        <f>Data!V203</f>
        <v>No data</v>
      </c>
      <c r="H90" s="230"/>
      <c r="I90" s="208">
        <v>14</v>
      </c>
      <c r="J90" s="199" t="str">
        <f>Data!B125</f>
        <v xml:space="preserve">Haverford West, Withybush Hospital </v>
      </c>
      <c r="K90" s="228" t="str">
        <f>Data!U178</f>
        <v>No data</v>
      </c>
      <c r="L90" s="230"/>
      <c r="M90" s="208">
        <v>11</v>
      </c>
      <c r="N90" s="199" t="str">
        <f>Data!B122</f>
        <v>Abergavenny, Nevill Hall Hospital</v>
      </c>
      <c r="O90" s="228" t="str">
        <f>Data!V175</f>
        <v>No data</v>
      </c>
    </row>
    <row r="91" spans="1:15" ht="14.45" x14ac:dyDescent="0.35">
      <c r="A91" s="208">
        <v>19</v>
      </c>
      <c r="B91" s="199" t="str">
        <f>Data!B155</f>
        <v>Swansea, Singleton Hospital</v>
      </c>
      <c r="C91" s="228" t="str">
        <f>Data!U208</f>
        <v>No data</v>
      </c>
      <c r="D91" s="230"/>
      <c r="E91" s="231">
        <v>15</v>
      </c>
      <c r="F91" s="199" t="str">
        <f>Data!B151</f>
        <v xml:space="preserve">Haverfordwest, Withybush Hospital </v>
      </c>
      <c r="G91" s="228" t="str">
        <f>Data!V204</f>
        <v>No data</v>
      </c>
      <c r="H91" s="230"/>
      <c r="I91" s="208">
        <v>16</v>
      </c>
      <c r="J91" s="199" t="str">
        <f>Data!B127</f>
        <v>Merthyr Tydfil, Prince Charles Hospital</v>
      </c>
      <c r="K91" s="228" t="str">
        <f>Data!U180</f>
        <v>No data</v>
      </c>
      <c r="L91" s="230"/>
      <c r="M91" s="208">
        <v>12</v>
      </c>
      <c r="N91" s="199" t="str">
        <f>Data!B123</f>
        <v>Bridgend, Princess of Wales Hospital</v>
      </c>
      <c r="O91" s="228" t="str">
        <f>Data!V176</f>
        <v>No data</v>
      </c>
    </row>
    <row r="92" spans="1:15" ht="14.45" x14ac:dyDescent="0.35">
      <c r="A92" s="208">
        <v>10</v>
      </c>
      <c r="B92" s="199" t="str">
        <f>Data!B146</f>
        <v xml:space="preserve">Torquay, Torbay General District Hospital </v>
      </c>
      <c r="C92" s="228" t="str">
        <f>Data!U199</f>
        <v>No data</v>
      </c>
      <c r="D92" s="230"/>
      <c r="E92" s="231">
        <v>17</v>
      </c>
      <c r="F92" s="199" t="str">
        <f>Data!B153</f>
        <v>Merthyr Tydfil, Prince Charles Hospital</v>
      </c>
      <c r="G92" s="228" t="str">
        <f>Data!V180</f>
        <v>No data</v>
      </c>
      <c r="H92" s="230"/>
      <c r="I92" s="208">
        <v>17</v>
      </c>
      <c r="J92" s="199" t="str">
        <f>Data!B128</f>
        <v xml:space="preserve">Newport, Royal Gwent Hospital </v>
      </c>
      <c r="K92" s="228" t="str">
        <f>Data!U181</f>
        <v>No data</v>
      </c>
      <c r="L92" s="230"/>
      <c r="M92" s="208">
        <v>13</v>
      </c>
      <c r="N92" s="199" t="str">
        <f>Data!B124</f>
        <v xml:space="preserve">Carmarthen, Glangwilli General Hospital </v>
      </c>
      <c r="O92" s="228" t="str">
        <f>Data!V177</f>
        <v>No data</v>
      </c>
    </row>
    <row r="93" spans="1:15" ht="14.45" x14ac:dyDescent="0.35">
      <c r="A93" s="208">
        <v>9</v>
      </c>
      <c r="B93" s="199" t="str">
        <f>Data!B145</f>
        <v xml:space="preserve">Taunton, Musgrove Park Hospital </v>
      </c>
      <c r="C93" s="228" t="str">
        <f>Data!U198</f>
        <v>No data</v>
      </c>
      <c r="D93" s="230"/>
      <c r="E93" s="231">
        <v>18</v>
      </c>
      <c r="F93" s="199" t="str">
        <f>Data!B154</f>
        <v xml:space="preserve">Newport, Royal Gwent Hospital </v>
      </c>
      <c r="G93" s="228" t="str">
        <f>Data!V207</f>
        <v>No data</v>
      </c>
      <c r="H93" s="230"/>
      <c r="I93" s="208">
        <v>18</v>
      </c>
      <c r="J93" s="199" t="str">
        <f>Data!B129</f>
        <v xml:space="preserve">Swansea, Singleton Hospital </v>
      </c>
      <c r="K93" s="228" t="str">
        <f>Data!U182</f>
        <v>No data</v>
      </c>
      <c r="L93" s="230"/>
      <c r="M93" s="208">
        <v>14</v>
      </c>
      <c r="N93" s="199" t="str">
        <f>Data!B125</f>
        <v xml:space="preserve">Haverford West, Withybush Hospital </v>
      </c>
      <c r="O93" s="228" t="str">
        <f>Data!V178</f>
        <v>No data</v>
      </c>
    </row>
    <row r="94" spans="1:15" ht="14.45" x14ac:dyDescent="0.35">
      <c r="A94" s="208">
        <v>11</v>
      </c>
      <c r="B94" s="199" t="str">
        <f>Data!B147</f>
        <v xml:space="preserve">Truro, Royal Cornwall Hospital </v>
      </c>
      <c r="C94" s="228" t="str">
        <f>Data!U200</f>
        <v>No data</v>
      </c>
      <c r="D94" s="230"/>
      <c r="E94" s="231">
        <v>19</v>
      </c>
      <c r="F94" s="199" t="str">
        <f>Data!B155</f>
        <v>Swansea, Singleton Hospital</v>
      </c>
      <c r="G94" s="228" t="str">
        <f>Data!V208</f>
        <v>No data</v>
      </c>
      <c r="H94" s="230"/>
      <c r="I94" s="208">
        <v>3</v>
      </c>
      <c r="J94" s="199" t="str">
        <f>Data!B114</f>
        <v>Barnstaple, North Devon District Hospital</v>
      </c>
      <c r="K94" s="228" t="str">
        <f>Data!U167</f>
        <v>No data</v>
      </c>
      <c r="L94" s="230"/>
      <c r="M94" s="208">
        <v>15</v>
      </c>
      <c r="N94" s="199" t="str">
        <f>Data!B126</f>
        <v xml:space="preserve">Llantrisant, Royal Glamorgan Hospital </v>
      </c>
      <c r="O94" s="228" t="str">
        <f>Data!V179</f>
        <v>No data</v>
      </c>
    </row>
    <row r="95" spans="1:15" ht="14.45" x14ac:dyDescent="0.35">
      <c r="A95" s="208">
        <v>1</v>
      </c>
      <c r="B95" s="199" t="str">
        <f>Data!B137</f>
        <v xml:space="preserve">Bristol, Bristol Royal Hospital for Children </v>
      </c>
      <c r="C95" s="228" t="str">
        <f>Data!U190</f>
        <v>No data</v>
      </c>
      <c r="D95" s="230"/>
      <c r="E95" s="231">
        <v>10</v>
      </c>
      <c r="F95" s="199" t="str">
        <f>Data!B146</f>
        <v xml:space="preserve">Torquay, Torbay General District Hospital </v>
      </c>
      <c r="G95" s="228" t="str">
        <f>Data!V199</f>
        <v>No data</v>
      </c>
      <c r="H95" s="230"/>
      <c r="I95" s="208">
        <v>15</v>
      </c>
      <c r="J95" s="199" t="str">
        <f>Data!B126</f>
        <v xml:space="preserve">Llantrisant, Royal Glamorgan Hospital </v>
      </c>
      <c r="K95" s="228" t="str">
        <f>Data!U179</f>
        <v>No data</v>
      </c>
      <c r="L95" s="230"/>
      <c r="M95" s="208">
        <v>16</v>
      </c>
      <c r="N95" s="199" t="str">
        <f>Data!B127</f>
        <v>Merthyr Tydfil, Prince Charles Hospital</v>
      </c>
      <c r="O95" s="228" t="str">
        <f>Data!V180</f>
        <v>No data</v>
      </c>
    </row>
    <row r="96" spans="1:15" ht="14.45" x14ac:dyDescent="0.35">
      <c r="A96" s="208">
        <v>8</v>
      </c>
      <c r="B96" s="199" t="str">
        <f>Data!B144</f>
        <v xml:space="preserve">Swindon, Great Weston Hospital </v>
      </c>
      <c r="C96" s="228" t="str">
        <f>Data!U197</f>
        <v>No data</v>
      </c>
      <c r="D96" s="230"/>
      <c r="E96" s="231">
        <v>16</v>
      </c>
      <c r="F96" s="199" t="str">
        <f>Data!B152</f>
        <v xml:space="preserve">Llantrisant, Royal Glamorgan Hospital </v>
      </c>
      <c r="G96" s="228" t="str">
        <f>Data!V205</f>
        <v>No data</v>
      </c>
      <c r="H96" s="230"/>
      <c r="I96" s="208">
        <v>9</v>
      </c>
      <c r="J96" s="199" t="str">
        <f>Data!B120</f>
        <v xml:space="preserve">Torquay, Torbay District General Hospital </v>
      </c>
      <c r="K96" s="228" t="str">
        <f>Data!U173</f>
        <v>No data</v>
      </c>
      <c r="L96" s="230"/>
      <c r="M96" s="208">
        <v>17</v>
      </c>
      <c r="N96" s="199" t="str">
        <f>Data!B128</f>
        <v xml:space="preserve">Newport, Royal Gwent Hospital </v>
      </c>
      <c r="O96" s="228" t="str">
        <f>Data!V181</f>
        <v>No data</v>
      </c>
    </row>
    <row r="97" spans="1:15" ht="14.45" x14ac:dyDescent="0.35">
      <c r="A97" s="208">
        <v>5</v>
      </c>
      <c r="B97" s="199" t="str">
        <f>Data!B141</f>
        <v xml:space="preserve">Exeter, Royal Devon and Exeter Hospital </v>
      </c>
      <c r="C97" s="228" t="str">
        <f>Data!U194</f>
        <v>No data</v>
      </c>
      <c r="D97" s="230"/>
      <c r="E97" s="231">
        <v>8</v>
      </c>
      <c r="F97" s="199" t="str">
        <f>Data!B144</f>
        <v xml:space="preserve">Swindon, Great Weston Hospital </v>
      </c>
      <c r="G97" s="228" t="str">
        <f>Data!V197</f>
        <v>No data</v>
      </c>
      <c r="H97" s="230"/>
      <c r="I97" s="208">
        <v>2</v>
      </c>
      <c r="J97" s="199" t="str">
        <f>Data!B113</f>
        <v>Cardiff, University Hospital of Wales</v>
      </c>
      <c r="K97" s="228" t="str">
        <f>Data!U166</f>
        <v>No data</v>
      </c>
      <c r="L97" s="230"/>
      <c r="M97" s="208">
        <v>18</v>
      </c>
      <c r="N97" s="199" t="str">
        <f>Data!B129</f>
        <v xml:space="preserve">Swansea, Singleton Hospital </v>
      </c>
      <c r="O97" s="228" t="str">
        <f>Data!V182</f>
        <v>No data</v>
      </c>
    </row>
    <row r="98" spans="1:15" ht="14.45" x14ac:dyDescent="0.35">
      <c r="A98" s="208">
        <v>4</v>
      </c>
      <c r="B98" s="199" t="str">
        <f>Data!B140</f>
        <v xml:space="preserve">Bath, Royal United Hospital </v>
      </c>
      <c r="C98" s="228" t="str">
        <f>Data!U193</f>
        <v>No data</v>
      </c>
      <c r="D98" s="230"/>
      <c r="E98" s="231">
        <v>5</v>
      </c>
      <c r="F98" s="199" t="str">
        <f>Data!B141</f>
        <v xml:space="preserve">Exeter, Royal Devon and Exeter Hospital </v>
      </c>
      <c r="G98" s="228" t="str">
        <f>Data!V194</f>
        <v>No data</v>
      </c>
      <c r="H98" s="230"/>
      <c r="I98" s="208">
        <v>1</v>
      </c>
      <c r="J98" s="199" t="str">
        <f>Data!B112</f>
        <v>Bristol, Bristol Heart Institute</v>
      </c>
      <c r="K98" s="228" t="str">
        <f>Data!U165</f>
        <v>No data</v>
      </c>
      <c r="L98" s="230"/>
      <c r="M98" s="208">
        <v>3</v>
      </c>
      <c r="N98" s="199" t="str">
        <f>Data!B114</f>
        <v>Barnstaple, North Devon District Hospital</v>
      </c>
      <c r="O98" s="228" t="str">
        <f>Data!V167</f>
        <v>No data</v>
      </c>
    </row>
    <row r="99" spans="1:15" ht="14.45" x14ac:dyDescent="0.35">
      <c r="A99" s="208">
        <v>16</v>
      </c>
      <c r="B99" s="199" t="str">
        <f>Data!B152</f>
        <v xml:space="preserve">Llantrisant, Royal Glamorgan Hospital </v>
      </c>
      <c r="C99" s="228" t="str">
        <f>Data!U205</f>
        <v>No data</v>
      </c>
      <c r="D99" s="230"/>
      <c r="E99" s="231">
        <v>4</v>
      </c>
      <c r="F99" s="199" t="str">
        <f>Data!B140</f>
        <v xml:space="preserve">Bath, Royal United Hospital </v>
      </c>
      <c r="G99" s="228" t="str">
        <f>Data!V193</f>
        <v>No data</v>
      </c>
      <c r="H99" s="230"/>
      <c r="I99" s="209">
        <v>8</v>
      </c>
      <c r="J99" s="204" t="str">
        <f>Data!B119</f>
        <v xml:space="preserve">Taunton, Musgrove Park Hospital </v>
      </c>
      <c r="K99" s="229" t="str">
        <f>Data!U172</f>
        <v>No data</v>
      </c>
      <c r="L99" s="230"/>
      <c r="M99" s="209">
        <v>9</v>
      </c>
      <c r="N99" s="204" t="str">
        <f>Data!B120</f>
        <v xml:space="preserve">Torquay, Torbay District General Hospital </v>
      </c>
      <c r="O99" s="229" t="str">
        <f>Data!V173</f>
        <v>No data</v>
      </c>
    </row>
    <row r="100" spans="1:15" ht="14.45" x14ac:dyDescent="0.35">
      <c r="A100" s="209">
        <v>2</v>
      </c>
      <c r="B100" s="204" t="str">
        <f>Data!B138</f>
        <v>Cardiff, Noah’s Ark Children’s Hospital</v>
      </c>
      <c r="C100" s="229" t="str">
        <f>Data!U191</f>
        <v>No data</v>
      </c>
      <c r="D100" s="230"/>
      <c r="E100" s="232">
        <v>11</v>
      </c>
      <c r="F100" s="204" t="str">
        <f>Data!B147</f>
        <v xml:space="preserve">Truro, Royal Cornwall Hospital </v>
      </c>
      <c r="G100" s="229" t="str">
        <f>Data!V200</f>
        <v>No data</v>
      </c>
    </row>
    <row r="101" spans="1:15" s="56" customFormat="1" ht="14.45" x14ac:dyDescent="0.35">
      <c r="B101" s="105"/>
      <c r="C101" s="147"/>
      <c r="D101" s="147"/>
      <c r="E101" s="105"/>
      <c r="F101" s="147"/>
    </row>
    <row r="102" spans="1:15" s="56" customFormat="1" ht="14.45" x14ac:dyDescent="0.35">
      <c r="B102" s="105"/>
      <c r="C102" s="147"/>
      <c r="D102" s="147"/>
      <c r="E102" s="105"/>
      <c r="F102" s="147"/>
    </row>
    <row r="103" spans="1:15" s="56" customFormat="1" ht="14.45" x14ac:dyDescent="0.35">
      <c r="B103" s="105"/>
      <c r="C103" s="147"/>
      <c r="D103" s="147"/>
      <c r="E103" s="105"/>
      <c r="F103" s="147"/>
    </row>
    <row r="104" spans="1:15" ht="18.600000000000001" x14ac:dyDescent="0.35">
      <c r="B104" s="148" t="s">
        <v>142</v>
      </c>
    </row>
    <row r="105" spans="1:15" ht="14.45" x14ac:dyDescent="0.35">
      <c r="B105" s="104" t="s">
        <v>104</v>
      </c>
      <c r="C105" s="595" t="s">
        <v>6</v>
      </c>
      <c r="D105" s="595"/>
      <c r="E105" s="595" t="s">
        <v>7</v>
      </c>
      <c r="F105" s="595"/>
      <c r="G105" s="595" t="s">
        <v>8</v>
      </c>
      <c r="H105" s="595"/>
      <c r="I105" s="595" t="s">
        <v>9</v>
      </c>
      <c r="J105" s="595"/>
    </row>
    <row r="106" spans="1:15" ht="15" customHeight="1" x14ac:dyDescent="0.35">
      <c r="B106" s="107" t="s">
        <v>69</v>
      </c>
      <c r="C106" s="233" t="str">
        <f>Data!U30</f>
        <v>Local consultant</v>
      </c>
      <c r="D106" s="233" t="str">
        <f>Data!V30</f>
        <v>Visiting consultant</v>
      </c>
      <c r="E106" s="236" t="str">
        <f>Data!U83</f>
        <v>Local consultant</v>
      </c>
      <c r="F106" s="236" t="str">
        <f>Data!V83</f>
        <v>Visiting consultant</v>
      </c>
      <c r="G106" s="237" t="s">
        <v>2</v>
      </c>
      <c r="H106" s="233" t="s">
        <v>105</v>
      </c>
      <c r="I106" s="233" t="s">
        <v>2</v>
      </c>
      <c r="J106" s="236" t="s">
        <v>105</v>
      </c>
      <c r="K106" s="61"/>
    </row>
    <row r="107" spans="1:15" ht="14.45" x14ac:dyDescent="0.35">
      <c r="B107" s="104"/>
      <c r="C107" s="234">
        <f>Data!U7</f>
        <v>0.14000000000000001</v>
      </c>
      <c r="D107" s="234">
        <f>Data!V7</f>
        <v>0</v>
      </c>
      <c r="E107" s="234" t="str">
        <f>Data!U60</f>
        <v>No data</v>
      </c>
      <c r="F107" s="234" t="str">
        <f>Data!V60</f>
        <v>No data</v>
      </c>
      <c r="G107" s="238" t="str">
        <f>Data!U124</f>
        <v>No data</v>
      </c>
      <c r="H107" s="234" t="str">
        <f>Data!V115</f>
        <v>No data</v>
      </c>
      <c r="I107" s="238" t="str">
        <f>Data!U172</f>
        <v>No data</v>
      </c>
      <c r="J107" s="234" t="str">
        <f>Data!V173</f>
        <v>No data</v>
      </c>
      <c r="K107" s="61"/>
    </row>
    <row r="108" spans="1:15" ht="14.45" x14ac:dyDescent="0.35">
      <c r="B108" s="104"/>
      <c r="C108" s="234">
        <f>Data!U8</f>
        <v>0.255</v>
      </c>
      <c r="D108" s="234">
        <f>Data!V8</f>
        <v>0</v>
      </c>
      <c r="E108" s="234" t="str">
        <f>Data!U61</f>
        <v>No data</v>
      </c>
      <c r="F108" s="234" t="str">
        <f>Data!V61</f>
        <v>No data</v>
      </c>
      <c r="G108" s="238" t="str">
        <f>Data!U113</f>
        <v>No data</v>
      </c>
      <c r="H108" s="234" t="str">
        <f>Data!V116</f>
        <v>No data</v>
      </c>
      <c r="I108" s="238" t="str">
        <f>Data!U165</f>
        <v>No data</v>
      </c>
      <c r="J108" s="234" t="str">
        <f>Data!V167</f>
        <v>No data</v>
      </c>
      <c r="K108" s="61"/>
    </row>
    <row r="109" spans="1:15" ht="14.45" x14ac:dyDescent="0.35">
      <c r="B109" s="104"/>
      <c r="C109" s="234" t="str">
        <f>Data!U9</f>
        <v>No data</v>
      </c>
      <c r="D109" s="234" t="str">
        <f>Data!V9</f>
        <v>No data</v>
      </c>
      <c r="E109" s="234" t="str">
        <f>Data!U62</f>
        <v>No data</v>
      </c>
      <c r="F109" s="234" t="str">
        <f>Data!V62</f>
        <v>No data</v>
      </c>
      <c r="G109" s="238" t="str">
        <f>Data!U112</f>
        <v>No data</v>
      </c>
      <c r="H109" s="234">
        <v>0</v>
      </c>
      <c r="I109" s="238" t="str">
        <f>Data!U183</f>
        <v>No data</v>
      </c>
      <c r="J109" s="234" t="str">
        <f>Data!V165</f>
        <v>No data</v>
      </c>
      <c r="K109" s="61"/>
    </row>
    <row r="110" spans="1:15" ht="14.45" x14ac:dyDescent="0.35">
      <c r="B110" s="104"/>
      <c r="C110" s="234" t="str">
        <f>Data!U10</f>
        <v>No data</v>
      </c>
      <c r="D110" s="234" t="str">
        <f>Data!V10</f>
        <v>No data</v>
      </c>
      <c r="E110" s="234" t="str">
        <f>Data!U63</f>
        <v>No data</v>
      </c>
      <c r="F110" s="234" t="str">
        <f>Data!V63</f>
        <v>No data</v>
      </c>
      <c r="G110" s="238" t="str">
        <f>Data!U130</f>
        <v>No data</v>
      </c>
      <c r="H110" s="234">
        <v>0</v>
      </c>
      <c r="I110" s="238" t="str">
        <f>Data!U166</f>
        <v>No data</v>
      </c>
      <c r="J110" s="234" t="str">
        <f>Data!V166</f>
        <v>No data</v>
      </c>
      <c r="K110" s="61"/>
    </row>
    <row r="111" spans="1:15" ht="14.45" x14ac:dyDescent="0.35">
      <c r="B111" s="104"/>
      <c r="C111" s="234">
        <f>Data!U11</f>
        <v>0.17</v>
      </c>
      <c r="D111" s="234">
        <f>Data!V11</f>
        <v>0.17</v>
      </c>
      <c r="E111" s="234" t="str">
        <f>Data!U64</f>
        <v>No data</v>
      </c>
      <c r="F111" s="234" t="str">
        <f>Data!V64</f>
        <v>No data</v>
      </c>
      <c r="G111" s="238" t="str">
        <f>Data!U116</f>
        <v>No data</v>
      </c>
      <c r="H111" s="234" t="str">
        <f>Data!V113</f>
        <v>No data</v>
      </c>
      <c r="I111" s="238" t="str">
        <f>Data!U173</f>
        <v>No data</v>
      </c>
      <c r="J111" s="234" t="str">
        <f>Data!V168</f>
        <v>No data</v>
      </c>
      <c r="K111" s="61"/>
    </row>
    <row r="112" spans="1:15" ht="14.45" x14ac:dyDescent="0.35">
      <c r="B112" s="104"/>
      <c r="C112" s="234">
        <f>Data!U12</f>
        <v>0.03</v>
      </c>
      <c r="D112" s="234">
        <f>Data!V12</f>
        <v>0</v>
      </c>
      <c r="E112" s="234" t="str">
        <f>Data!U65</f>
        <v>No data</v>
      </c>
      <c r="F112" s="234" t="str">
        <f>Data!V65</f>
        <v>No data</v>
      </c>
      <c r="G112" s="238" t="str">
        <f>Data!U117</f>
        <v>No data</v>
      </c>
      <c r="H112" s="234" t="str">
        <f>Data!V114</f>
        <v>No data</v>
      </c>
      <c r="I112" s="238" t="str">
        <f>Data!U179</f>
        <v>No data</v>
      </c>
      <c r="J112" s="234" t="str">
        <f>Data!V169</f>
        <v>No data</v>
      </c>
      <c r="K112" s="61"/>
    </row>
    <row r="113" spans="2:11" ht="14.45" x14ac:dyDescent="0.35">
      <c r="B113" s="104"/>
      <c r="C113" s="234" t="str">
        <f>Data!U13</f>
        <v>No data</v>
      </c>
      <c r="D113" s="234" t="str">
        <f>Data!V13</f>
        <v>No data</v>
      </c>
      <c r="E113" s="234" t="str">
        <f>Data!U66</f>
        <v>No data</v>
      </c>
      <c r="F113" s="234" t="str">
        <f>Data!V66</f>
        <v>No data</v>
      </c>
      <c r="G113" s="238" t="str">
        <f>Data!U123</f>
        <v>No data</v>
      </c>
      <c r="H113" s="234" t="str">
        <f>Data!V117</f>
        <v>No data</v>
      </c>
      <c r="I113" s="238" t="str">
        <f>Data!U167</f>
        <v>No data</v>
      </c>
      <c r="J113" s="234" t="str">
        <f>Data!V170</f>
        <v>No data</v>
      </c>
      <c r="K113" s="61"/>
    </row>
    <row r="114" spans="2:11" ht="14.45" x14ac:dyDescent="0.35">
      <c r="B114" s="104"/>
      <c r="C114" s="234">
        <f>Data!U14</f>
        <v>0</v>
      </c>
      <c r="D114" s="234">
        <f>Data!V14</f>
        <v>7.0000000000000007E-2</v>
      </c>
      <c r="E114" s="234" t="str">
        <f>Data!U67</f>
        <v>No data</v>
      </c>
      <c r="F114" s="234" t="str">
        <f>Data!V67</f>
        <v>No data</v>
      </c>
      <c r="G114" s="238" t="str">
        <f>Data!U114</f>
        <v>No data</v>
      </c>
      <c r="H114" s="234" t="str">
        <f>Data!V118</f>
        <v>No data</v>
      </c>
      <c r="I114" s="238" t="str">
        <f>Data!U168</f>
        <v>No data</v>
      </c>
      <c r="J114" s="234" t="str">
        <f>Data!V171</f>
        <v>No data</v>
      </c>
      <c r="K114" s="61"/>
    </row>
    <row r="115" spans="2:11" ht="14.45" x14ac:dyDescent="0.35">
      <c r="B115" s="104"/>
      <c r="C115" s="234" t="str">
        <f>Data!U15</f>
        <v>No data</v>
      </c>
      <c r="D115" s="234" t="str">
        <f>Data!V15</f>
        <v>No data</v>
      </c>
      <c r="E115" s="234" t="str">
        <f>Data!U68</f>
        <v>No data</v>
      </c>
      <c r="F115" s="234" t="str">
        <f>Data!V68</f>
        <v>No data</v>
      </c>
      <c r="G115" s="238" t="str">
        <f>Data!U115</f>
        <v>No data</v>
      </c>
      <c r="H115" s="234" t="str">
        <f>Data!V119</f>
        <v>No data</v>
      </c>
      <c r="I115" s="238" t="str">
        <f>Data!U169</f>
        <v>No data</v>
      </c>
      <c r="J115" s="234" t="str">
        <f>Data!V172</f>
        <v>No data</v>
      </c>
      <c r="K115" s="61"/>
    </row>
    <row r="116" spans="2:11" ht="14.45" x14ac:dyDescent="0.35">
      <c r="B116" s="104"/>
      <c r="C116" s="234" t="str">
        <f>Data!U16</f>
        <v>No data</v>
      </c>
      <c r="D116" s="234" t="str">
        <f>Data!V16</f>
        <v>No data</v>
      </c>
      <c r="E116" s="234" t="str">
        <f>Data!U69</f>
        <v>No data</v>
      </c>
      <c r="F116" s="234" t="str">
        <f>Data!V69</f>
        <v>No data</v>
      </c>
      <c r="G116" s="238" t="str">
        <f>Data!U118</f>
        <v>No data</v>
      </c>
      <c r="H116" s="234" t="str">
        <f>Data!V120</f>
        <v>No data</v>
      </c>
      <c r="I116" s="238" t="str">
        <f>Data!U170</f>
        <v>No data</v>
      </c>
      <c r="J116" s="234" t="str">
        <f>Data!V174</f>
        <v>No data</v>
      </c>
      <c r="K116" s="61"/>
    </row>
    <row r="117" spans="2:11" ht="14.45" x14ac:dyDescent="0.35">
      <c r="B117" s="104"/>
      <c r="C117" s="234" t="str">
        <f>Data!U17</f>
        <v>No data</v>
      </c>
      <c r="D117" s="234" t="str">
        <f>Data!V17</f>
        <v>No data</v>
      </c>
      <c r="E117" s="234" t="str">
        <f>Data!U70</f>
        <v>No data</v>
      </c>
      <c r="F117" s="234" t="str">
        <f>Data!V70</f>
        <v>No data</v>
      </c>
      <c r="G117" s="238" t="str">
        <f>Data!U119</f>
        <v>No data</v>
      </c>
      <c r="H117" s="234" t="str">
        <f>Data!V121</f>
        <v>No data</v>
      </c>
      <c r="I117" s="238" t="str">
        <f>Data!U171</f>
        <v>No data</v>
      </c>
      <c r="J117" s="234" t="str">
        <f>Data!V175</f>
        <v>No data</v>
      </c>
      <c r="K117" s="61"/>
    </row>
    <row r="118" spans="2:11" ht="14.45" x14ac:dyDescent="0.35">
      <c r="B118" s="104"/>
      <c r="C118" s="234" t="str">
        <f>Data!U18</f>
        <v>No data</v>
      </c>
      <c r="D118" s="234" t="str">
        <f>Data!V18</f>
        <v>No data</v>
      </c>
      <c r="E118" s="234" t="str">
        <f>Data!U71</f>
        <v>No data</v>
      </c>
      <c r="F118" s="234" t="str">
        <f>Data!V71</f>
        <v>No data</v>
      </c>
      <c r="G118" s="238" t="str">
        <f>Data!U120</f>
        <v>No data</v>
      </c>
      <c r="H118" s="234" t="str">
        <f>Data!V122</f>
        <v>No data</v>
      </c>
      <c r="I118" s="238" t="str">
        <f>Data!U174</f>
        <v>No data</v>
      </c>
      <c r="J118" s="234" t="str">
        <f>Data!V176</f>
        <v>No data</v>
      </c>
      <c r="K118" s="61"/>
    </row>
    <row r="119" spans="2:11" ht="14.45" x14ac:dyDescent="0.35">
      <c r="B119" s="104"/>
      <c r="C119" s="234">
        <f>Data!U19</f>
        <v>0</v>
      </c>
      <c r="D119" s="234">
        <f>Data!V19</f>
        <v>0.08</v>
      </c>
      <c r="E119" s="234" t="str">
        <f>Data!U72</f>
        <v>No data</v>
      </c>
      <c r="F119" s="234" t="str">
        <f>Data!V72</f>
        <v>No data</v>
      </c>
      <c r="G119" s="238" t="str">
        <f>Data!U121</f>
        <v>No data</v>
      </c>
      <c r="H119" s="234" t="str">
        <f>Data!V123</f>
        <v>No data</v>
      </c>
      <c r="I119" s="238" t="str">
        <f>Data!U175</f>
        <v>No data</v>
      </c>
      <c r="J119" s="234" t="str">
        <f>Data!V177</f>
        <v>No data</v>
      </c>
      <c r="K119" s="61"/>
    </row>
    <row r="120" spans="2:11" ht="14.45" x14ac:dyDescent="0.35">
      <c r="B120" s="104"/>
      <c r="C120" s="234" t="str">
        <f>Data!U20</f>
        <v>No data</v>
      </c>
      <c r="D120" s="234" t="str">
        <f>Data!V20</f>
        <v>No data</v>
      </c>
      <c r="E120" s="234" t="str">
        <f>Data!U73</f>
        <v>No data</v>
      </c>
      <c r="F120" s="234" t="str">
        <f>Data!V73</f>
        <v>No data</v>
      </c>
      <c r="G120" s="238" t="str">
        <f>Data!U122</f>
        <v>No data</v>
      </c>
      <c r="H120" s="234" t="str">
        <f>Data!V124</f>
        <v>No data</v>
      </c>
      <c r="I120" s="238" t="str">
        <f>Data!U176</f>
        <v>No data</v>
      </c>
      <c r="J120" s="234" t="str">
        <f>Data!V178</f>
        <v>No data</v>
      </c>
      <c r="K120" s="61"/>
    </row>
    <row r="121" spans="2:11" ht="14.45" x14ac:dyDescent="0.35">
      <c r="B121" s="104"/>
      <c r="C121" s="234">
        <f>Data!U21</f>
        <v>0.05</v>
      </c>
      <c r="D121" s="234">
        <f>Data!V21</f>
        <v>0</v>
      </c>
      <c r="E121" s="234" t="str">
        <f>Data!U74</f>
        <v>No data</v>
      </c>
      <c r="F121" s="234" t="str">
        <f>Data!V74</f>
        <v>No data</v>
      </c>
      <c r="G121" s="238" t="str">
        <f>Data!U125</f>
        <v>No data</v>
      </c>
      <c r="H121" s="234" t="str">
        <f>Data!V125</f>
        <v>No data</v>
      </c>
      <c r="I121" s="238" t="str">
        <f>Data!U177</f>
        <v>No data</v>
      </c>
      <c r="J121" s="234" t="str">
        <f>Data!V179</f>
        <v>No data</v>
      </c>
      <c r="K121" s="61"/>
    </row>
    <row r="122" spans="2:11" ht="14.45" x14ac:dyDescent="0.35">
      <c r="B122" s="104"/>
      <c r="C122" s="234">
        <f>Data!U22</f>
        <v>0</v>
      </c>
      <c r="D122" s="234">
        <f>Data!V22</f>
        <v>0</v>
      </c>
      <c r="E122" s="234" t="str">
        <f>Data!U75</f>
        <v>No data</v>
      </c>
      <c r="F122" s="234" t="str">
        <f>Data!V75</f>
        <v>No data</v>
      </c>
      <c r="G122" s="238" t="str">
        <f>Data!U126</f>
        <v>No data</v>
      </c>
      <c r="H122" s="234" t="str">
        <f>Data!V126</f>
        <v>No data</v>
      </c>
      <c r="I122" s="238" t="str">
        <f>Data!U178</f>
        <v>No data</v>
      </c>
      <c r="J122" s="234" t="str">
        <f>Data!V180</f>
        <v>No data</v>
      </c>
      <c r="K122" s="61"/>
    </row>
    <row r="123" spans="2:11" ht="14.45" x14ac:dyDescent="0.35">
      <c r="B123" s="104"/>
      <c r="C123" s="234">
        <f>Data!U23</f>
        <v>0</v>
      </c>
      <c r="D123" s="234">
        <f>Data!V23</f>
        <v>0</v>
      </c>
      <c r="E123" s="234" t="str">
        <f>Data!U76</f>
        <v>No data</v>
      </c>
      <c r="F123" s="234" t="str">
        <f>Data!V76</f>
        <v>No data</v>
      </c>
      <c r="G123" s="238" t="str">
        <f>Data!U127</f>
        <v>No data</v>
      </c>
      <c r="H123" s="234" t="str">
        <f>Data!V127</f>
        <v>No data</v>
      </c>
      <c r="I123" s="238" t="str">
        <f>Data!U180</f>
        <v>No data</v>
      </c>
      <c r="J123" s="234" t="str">
        <f>Data!V181</f>
        <v>No data</v>
      </c>
      <c r="K123" s="61"/>
    </row>
    <row r="124" spans="2:11" ht="14.45" x14ac:dyDescent="0.35">
      <c r="B124" s="104"/>
      <c r="C124" s="234" t="str">
        <f>Data!U24</f>
        <v>No data</v>
      </c>
      <c r="D124" s="234" t="str">
        <f>Data!V24</f>
        <v>No data</v>
      </c>
      <c r="E124" s="234" t="str">
        <f>Data!U77</f>
        <v>No data</v>
      </c>
      <c r="F124" s="234" t="str">
        <f>Data!V77</f>
        <v>No data</v>
      </c>
      <c r="G124" s="238" t="str">
        <f>Data!U128</f>
        <v>No data</v>
      </c>
      <c r="H124" s="234" t="str">
        <f>Data!V128</f>
        <v>No data</v>
      </c>
      <c r="I124" s="238" t="str">
        <f>Data!U181</f>
        <v>No data</v>
      </c>
      <c r="J124" s="234" t="str">
        <f>Data!V182</f>
        <v>No data</v>
      </c>
      <c r="K124" s="61"/>
    </row>
    <row r="125" spans="2:11" ht="14.45" x14ac:dyDescent="0.35">
      <c r="B125" s="103"/>
      <c r="C125" s="235">
        <f>Data!U25</f>
        <v>0.14000000000000001</v>
      </c>
      <c r="D125" s="235">
        <f>Data!V25</f>
        <v>0</v>
      </c>
      <c r="E125" s="235" t="str">
        <f>Data!U78</f>
        <v>No data</v>
      </c>
      <c r="F125" s="235" t="str">
        <f>Data!V78</f>
        <v>No data</v>
      </c>
      <c r="G125" s="239" t="str">
        <f>Data!U129</f>
        <v>No data</v>
      </c>
      <c r="H125" s="235" t="str">
        <f>Data!V129</f>
        <v>No data</v>
      </c>
      <c r="I125" s="239" t="str">
        <f>Data!U182</f>
        <v>No data</v>
      </c>
      <c r="J125" s="235" t="str">
        <f>Data!V183</f>
        <v>No data</v>
      </c>
    </row>
    <row r="127" spans="2:11" ht="14.45" x14ac:dyDescent="0.35">
      <c r="B127" s="103" t="s">
        <v>106</v>
      </c>
      <c r="C127" s="595" t="s">
        <v>6</v>
      </c>
      <c r="D127" s="595"/>
      <c r="E127" s="595" t="s">
        <v>7</v>
      </c>
      <c r="F127" s="595"/>
      <c r="G127" s="595" t="s">
        <v>8</v>
      </c>
      <c r="H127" s="595"/>
      <c r="I127" s="595" t="s">
        <v>9</v>
      </c>
      <c r="J127" s="595"/>
    </row>
    <row r="128" spans="2:11" x14ac:dyDescent="0.25">
      <c r="B128" s="103" t="s">
        <v>16</v>
      </c>
      <c r="C128" s="237" t="s">
        <v>2</v>
      </c>
      <c r="D128" s="237" t="s">
        <v>105</v>
      </c>
      <c r="E128" s="237" t="s">
        <v>2</v>
      </c>
      <c r="F128" s="237" t="s">
        <v>105</v>
      </c>
      <c r="G128" s="237" t="s">
        <v>2</v>
      </c>
      <c r="H128" s="237" t="s">
        <v>105</v>
      </c>
      <c r="I128" s="237" t="s">
        <v>2</v>
      </c>
      <c r="J128" s="237" t="s">
        <v>105</v>
      </c>
    </row>
    <row r="129" spans="2:10" x14ac:dyDescent="0.25">
      <c r="B129" s="103"/>
      <c r="C129" s="234">
        <f>Data!U32</f>
        <v>5.8999999999999997E-2</v>
      </c>
      <c r="D129" s="234">
        <f>Data!V32</f>
        <v>0</v>
      </c>
      <c r="E129" s="234" t="str">
        <f>Data!U85</f>
        <v>No data</v>
      </c>
      <c r="F129" s="234" t="str">
        <f>Data!V85</f>
        <v>No data</v>
      </c>
      <c r="G129" s="234" t="str">
        <f>Data!U152</f>
        <v>No data</v>
      </c>
      <c r="H129" s="234" t="str">
        <f>Data!V140</f>
        <v>No data</v>
      </c>
      <c r="I129" s="234" t="str">
        <f>Data!U191</f>
        <v>No data</v>
      </c>
      <c r="J129" s="234" t="str">
        <f>Data!V200</f>
        <v>No data</v>
      </c>
    </row>
    <row r="130" spans="2:10" x14ac:dyDescent="0.25">
      <c r="B130" s="103"/>
      <c r="C130" s="234">
        <f>Data!U33</f>
        <v>0.15</v>
      </c>
      <c r="D130" s="234">
        <f>Data!V33</f>
        <v>0</v>
      </c>
      <c r="E130" s="234" t="str">
        <f>Data!U86</f>
        <v>No data</v>
      </c>
      <c r="F130" s="234" t="str">
        <f>Data!V86</f>
        <v>No data</v>
      </c>
      <c r="G130" s="234" t="str">
        <f>Data!U138</f>
        <v>No data</v>
      </c>
      <c r="H130" s="234" t="str">
        <f>Data!V152</f>
        <v>No data</v>
      </c>
      <c r="I130" s="234" t="str">
        <f>Data!U205</f>
        <v>No data</v>
      </c>
      <c r="J130" s="234" t="str">
        <f>Data!V193</f>
        <v>No data</v>
      </c>
    </row>
    <row r="131" spans="2:10" x14ac:dyDescent="0.25">
      <c r="B131" s="103"/>
      <c r="C131" s="234" t="str">
        <f>Data!U34</f>
        <v>No data</v>
      </c>
      <c r="D131" s="234" t="str">
        <f>Data!V34</f>
        <v>No data</v>
      </c>
      <c r="E131" s="234" t="str">
        <f>Data!U87</f>
        <v>No data</v>
      </c>
      <c r="F131" s="234" t="str">
        <f>Data!V87</f>
        <v>No data</v>
      </c>
      <c r="G131" s="234" t="str">
        <f>Data!U147</f>
        <v>No data</v>
      </c>
      <c r="H131" s="234" t="str">
        <f>Data!V147</f>
        <v>No data</v>
      </c>
      <c r="I131" s="234" t="str">
        <f>Data!U193</f>
        <v>No data</v>
      </c>
      <c r="J131" s="234" t="str">
        <f>Data!V194</f>
        <v>No data</v>
      </c>
    </row>
    <row r="132" spans="2:10" x14ac:dyDescent="0.25">
      <c r="B132" s="103"/>
      <c r="C132" s="234">
        <f>Data!U35</f>
        <v>5.8000000000000003E-2</v>
      </c>
      <c r="D132" s="234">
        <f>Data!V35</f>
        <v>0.06</v>
      </c>
      <c r="E132" s="234" t="str">
        <f>Data!U88</f>
        <v>No data</v>
      </c>
      <c r="F132" s="234" t="str">
        <f>Data!V88</f>
        <v>No data</v>
      </c>
      <c r="G132" s="234" t="str">
        <f>Data!U153</f>
        <v>No data</v>
      </c>
      <c r="H132" s="234" t="str">
        <f>Data!V144</f>
        <v>No data</v>
      </c>
      <c r="I132" s="234" t="str">
        <f>Data!U194</f>
        <v>No data</v>
      </c>
      <c r="J132" s="234" t="str">
        <f>Data!V197</f>
        <v>No data</v>
      </c>
    </row>
    <row r="133" spans="2:10" x14ac:dyDescent="0.25">
      <c r="B133" s="103"/>
      <c r="C133" s="234">
        <f>Data!U36</f>
        <v>0.13</v>
      </c>
      <c r="D133" s="234">
        <f>Data!V36</f>
        <v>7.0000000000000007E-2</v>
      </c>
      <c r="E133" s="234" t="str">
        <f>Data!U89</f>
        <v>No data</v>
      </c>
      <c r="F133" s="234" t="str">
        <f>Data!V89</f>
        <v>No data</v>
      </c>
      <c r="G133" s="234" t="str">
        <f>Data!U140</f>
        <v>No data</v>
      </c>
      <c r="H133" s="234" t="str">
        <f>Data!V153</f>
        <v>No data</v>
      </c>
      <c r="I133" s="234" t="str">
        <f>Data!U197</f>
        <v>No data</v>
      </c>
      <c r="J133" s="234" t="str">
        <f>Data!V205</f>
        <v>No data</v>
      </c>
    </row>
    <row r="134" spans="2:10" x14ac:dyDescent="0.25">
      <c r="B134" s="103"/>
      <c r="C134" s="234" t="str">
        <f>Data!U37</f>
        <v>No data</v>
      </c>
      <c r="D134" s="234" t="str">
        <f>Data!V37</f>
        <v>No data</v>
      </c>
      <c r="E134" s="234" t="str">
        <f>Data!U90</f>
        <v>No data</v>
      </c>
      <c r="F134" s="234" t="str">
        <f>Data!V90</f>
        <v>No data</v>
      </c>
      <c r="G134" s="234" t="str">
        <f>Data!U144</f>
        <v>No data</v>
      </c>
      <c r="H134" s="234" t="str">
        <f>Data!V146</f>
        <v>No data</v>
      </c>
      <c r="I134" s="234" t="str">
        <f>Data!U190</f>
        <v>No data</v>
      </c>
      <c r="J134" s="234" t="str">
        <f>Data!V199</f>
        <v>No data</v>
      </c>
    </row>
    <row r="135" spans="2:10" x14ac:dyDescent="0.25">
      <c r="B135" s="103"/>
      <c r="C135" s="234">
        <f>Data!U38</f>
        <v>0</v>
      </c>
      <c r="D135" s="234">
        <f>Data!V38</f>
        <v>0</v>
      </c>
      <c r="E135" s="234" t="str">
        <f>Data!U91</f>
        <v>No data</v>
      </c>
      <c r="F135" s="234" t="str">
        <f>Data!V91</f>
        <v>No data</v>
      </c>
      <c r="G135" s="234" t="str">
        <f>Data!U137</f>
        <v>No data</v>
      </c>
      <c r="H135" s="234">
        <v>0</v>
      </c>
      <c r="I135" s="234" t="str">
        <f>Data!U200</f>
        <v>No data</v>
      </c>
      <c r="J135" s="234" t="str">
        <f>Data!V190</f>
        <v>No data</v>
      </c>
    </row>
    <row r="136" spans="2:10" x14ac:dyDescent="0.25">
      <c r="B136" s="103"/>
      <c r="C136" s="234">
        <f>Data!U39</f>
        <v>5.1999999999999998E-2</v>
      </c>
      <c r="D136" s="234">
        <f>Data!V39</f>
        <v>0</v>
      </c>
      <c r="E136" s="234" t="str">
        <f>Data!U92</f>
        <v>No data</v>
      </c>
      <c r="F136" s="234" t="str">
        <f>Data!V92</f>
        <v>No data</v>
      </c>
      <c r="G136" s="234" t="str">
        <f>Data!U145</f>
        <v>No data</v>
      </c>
      <c r="H136" s="234">
        <v>0</v>
      </c>
      <c r="I136" s="234" t="str">
        <f>Data!U198</f>
        <v>No data</v>
      </c>
      <c r="J136" s="234" t="str">
        <f>Data!V191</f>
        <v>No data</v>
      </c>
    </row>
    <row r="137" spans="2:10" x14ac:dyDescent="0.25">
      <c r="B137" s="103"/>
      <c r="C137" s="234">
        <f>Data!U40</f>
        <v>8.3000000000000004E-2</v>
      </c>
      <c r="D137" s="234">
        <f>Data!V40</f>
        <v>0</v>
      </c>
      <c r="E137" s="234" t="str">
        <f>Data!U93</f>
        <v>No data</v>
      </c>
      <c r="F137" s="234" t="str">
        <f>Data!V93</f>
        <v>No data</v>
      </c>
      <c r="G137" s="234" t="str">
        <f>Data!U146</f>
        <v>No data</v>
      </c>
      <c r="H137" s="234" t="str">
        <f>Data!V139</f>
        <v>No data</v>
      </c>
      <c r="I137" s="234" t="str">
        <f>Data!U199</f>
        <v>No data</v>
      </c>
      <c r="J137" s="234" t="str">
        <f>Data!V192</f>
        <v>No data</v>
      </c>
    </row>
    <row r="138" spans="2:10" x14ac:dyDescent="0.25">
      <c r="B138" s="103"/>
      <c r="C138" s="234">
        <f>Data!U41</f>
        <v>2.9000000000000001E-2</v>
      </c>
      <c r="D138" s="234">
        <f>Data!V41</f>
        <v>1.6E-2</v>
      </c>
      <c r="E138" s="234" t="str">
        <f>Data!U94</f>
        <v>No data</v>
      </c>
      <c r="F138" s="234" t="str">
        <f>Data!V94</f>
        <v>No data</v>
      </c>
      <c r="G138" s="234" t="str">
        <f>Data!U139</f>
        <v>No data</v>
      </c>
      <c r="H138" s="234" t="str">
        <f>Data!V141</f>
        <v>No data</v>
      </c>
      <c r="I138" s="234" t="str">
        <f>Data!U192</f>
        <v>No data</v>
      </c>
      <c r="J138" s="234" t="str">
        <f>Data!V195</f>
        <v>No data</v>
      </c>
    </row>
    <row r="139" spans="2:10" x14ac:dyDescent="0.25">
      <c r="B139" s="103"/>
      <c r="C139" s="234">
        <f>Data!U42</f>
        <v>6.3399999999999998E-2</v>
      </c>
      <c r="D139" s="234">
        <f>Data!V42</f>
        <v>5.74E-2</v>
      </c>
      <c r="E139" s="234" t="str">
        <f>Data!U95</f>
        <v>No data</v>
      </c>
      <c r="F139" s="234" t="str">
        <f>Data!V95</f>
        <v>No data</v>
      </c>
      <c r="G139" s="234" t="str">
        <f>Data!U141</f>
        <v>No data</v>
      </c>
      <c r="H139" s="234" t="str">
        <f>Data!V142</f>
        <v>No data</v>
      </c>
      <c r="I139" s="234" t="str">
        <f>Data!U195</f>
        <v>No data</v>
      </c>
      <c r="J139" s="234" t="str">
        <f>Data!V196</f>
        <v>No data</v>
      </c>
    </row>
    <row r="140" spans="2:10" x14ac:dyDescent="0.25">
      <c r="B140" s="103"/>
      <c r="C140" s="234" t="str">
        <f>Data!U43</f>
        <v>No data</v>
      </c>
      <c r="D140" s="234" t="str">
        <f>Data!V43</f>
        <v>No data</v>
      </c>
      <c r="E140" s="234" t="str">
        <f>Data!U96</f>
        <v>No data</v>
      </c>
      <c r="F140" s="234" t="str">
        <f>Data!V96</f>
        <v>No data</v>
      </c>
      <c r="G140" s="234" t="str">
        <f>Data!U142</f>
        <v>No data</v>
      </c>
      <c r="H140" s="234" t="str">
        <f>Data!V143</f>
        <v>No data</v>
      </c>
      <c r="I140" s="234" t="str">
        <f>Data!U196</f>
        <v>No data</v>
      </c>
      <c r="J140" s="234" t="str">
        <f>Data!V198</f>
        <v>No data</v>
      </c>
    </row>
    <row r="141" spans="2:10" x14ac:dyDescent="0.25">
      <c r="B141" s="103"/>
      <c r="C141" s="234" t="str">
        <f>Data!U44</f>
        <v>No data</v>
      </c>
      <c r="D141" s="234" t="str">
        <f>Data!V44</f>
        <v>No data</v>
      </c>
      <c r="E141" s="234" t="str">
        <f>Data!U97</f>
        <v>No data</v>
      </c>
      <c r="F141" s="234" t="str">
        <f>Data!V97</f>
        <v>No data</v>
      </c>
      <c r="G141" s="234" t="str">
        <f>Data!U143</f>
        <v>No data</v>
      </c>
      <c r="H141" s="234" t="str">
        <f>Data!V148</f>
        <v>No data</v>
      </c>
      <c r="I141" s="234" t="str">
        <f>Data!U201</f>
        <v>No data</v>
      </c>
      <c r="J141" s="234" t="str">
        <f>Data!V201</f>
        <v>No data</v>
      </c>
    </row>
    <row r="142" spans="2:10" x14ac:dyDescent="0.25">
      <c r="B142" s="103"/>
      <c r="C142" s="234">
        <f>Data!U45</f>
        <v>0</v>
      </c>
      <c r="D142" s="234">
        <f>Data!V45</f>
        <v>0</v>
      </c>
      <c r="E142" s="234" t="str">
        <f>Data!U98</f>
        <v>No data</v>
      </c>
      <c r="F142" s="234" t="str">
        <f>Data!V98</f>
        <v>No data</v>
      </c>
      <c r="G142" s="234" t="str">
        <f>Data!U148</f>
        <v>No data</v>
      </c>
      <c r="H142" s="234" t="str">
        <f>Data!V149</f>
        <v>No data</v>
      </c>
      <c r="I142" s="234" t="str">
        <f>Data!U202</f>
        <v>No data</v>
      </c>
      <c r="J142" s="234" t="str">
        <f>Data!V202</f>
        <v>No data</v>
      </c>
    </row>
    <row r="143" spans="2:10" x14ac:dyDescent="0.25">
      <c r="B143" s="103"/>
      <c r="C143" s="234">
        <f>Data!U46</f>
        <v>0</v>
      </c>
      <c r="D143" s="234">
        <f>Data!V46</f>
        <v>0</v>
      </c>
      <c r="E143" s="234" t="str">
        <f>Data!U99</f>
        <v>No data</v>
      </c>
      <c r="F143" s="234" t="str">
        <f>Data!V99</f>
        <v>No data</v>
      </c>
      <c r="G143" s="234" t="str">
        <f>Data!U149</f>
        <v>No data</v>
      </c>
      <c r="H143" s="234" t="str">
        <f>Data!V150</f>
        <v>No data</v>
      </c>
      <c r="I143" s="234" t="str">
        <f>Data!U203</f>
        <v>No data</v>
      </c>
      <c r="J143" s="234" t="str">
        <f>Data!V203</f>
        <v>No data</v>
      </c>
    </row>
    <row r="144" spans="2:10" x14ac:dyDescent="0.25">
      <c r="B144" s="103"/>
      <c r="C144" s="234">
        <f>Data!U47</f>
        <v>0.3095</v>
      </c>
      <c r="D144" s="234">
        <f>Data!V47</f>
        <v>0.06</v>
      </c>
      <c r="E144" s="234" t="str">
        <f>Data!U100</f>
        <v>No data</v>
      </c>
      <c r="F144" s="234" t="str">
        <f>Data!V100</f>
        <v>No data</v>
      </c>
      <c r="G144" s="234" t="str">
        <f>Data!U150</f>
        <v>No data</v>
      </c>
      <c r="H144" s="234" t="str">
        <f>Data!V151</f>
        <v>No data</v>
      </c>
      <c r="I144" s="234" t="str">
        <f>Data!U204</f>
        <v>No data</v>
      </c>
      <c r="J144" s="234" t="str">
        <f>Data!V204</f>
        <v>No data</v>
      </c>
    </row>
    <row r="145" spans="2:10" x14ac:dyDescent="0.25">
      <c r="B145" s="103"/>
      <c r="C145" s="234">
        <f>Data!U48</f>
        <v>0.20369999999999999</v>
      </c>
      <c r="D145" s="234">
        <f>Data!V48</f>
        <v>4.65E-2</v>
      </c>
      <c r="E145" s="234" t="str">
        <f>Data!U101</f>
        <v>No data</v>
      </c>
      <c r="F145" s="234" t="str">
        <f>Data!V101</f>
        <v>No data</v>
      </c>
      <c r="G145" s="234" t="str">
        <f>Data!U151</f>
        <v>No data</v>
      </c>
      <c r="H145" s="234" t="str">
        <f>Data!V154</f>
        <v>No data</v>
      </c>
      <c r="I145" s="234" t="str">
        <f>Data!U180</f>
        <v>No data</v>
      </c>
      <c r="J145" s="234" t="str">
        <f>Data!V180</f>
        <v>No data</v>
      </c>
    </row>
    <row r="146" spans="2:10" x14ac:dyDescent="0.25">
      <c r="B146" s="103"/>
      <c r="C146" s="234" t="str">
        <f>Data!U49</f>
        <v>No data</v>
      </c>
      <c r="D146" s="234" t="str">
        <f>Data!V49</f>
        <v>No data</v>
      </c>
      <c r="E146" s="234" t="str">
        <f>Data!U102</f>
        <v>No data</v>
      </c>
      <c r="F146" s="234" t="str">
        <f>Data!V102</f>
        <v>No data</v>
      </c>
      <c r="G146" s="234" t="str">
        <f>Data!U154</f>
        <v>No data</v>
      </c>
      <c r="H146" s="234" t="str">
        <f>Data!V155</f>
        <v>No data</v>
      </c>
      <c r="I146" s="234" t="str">
        <f>Data!U207</f>
        <v>No data</v>
      </c>
      <c r="J146" s="234" t="str">
        <f>Data!V207</f>
        <v>No data</v>
      </c>
    </row>
    <row r="147" spans="2:10" x14ac:dyDescent="0.25">
      <c r="B147" s="103"/>
      <c r="C147" s="235">
        <f>Data!U50</f>
        <v>0.11</v>
      </c>
      <c r="D147" s="235">
        <f>Data!V50</f>
        <v>0.1</v>
      </c>
      <c r="E147" s="235" t="str">
        <f>Data!U103</f>
        <v>No data</v>
      </c>
      <c r="F147" s="235" t="str">
        <f>Data!V103</f>
        <v>No data</v>
      </c>
      <c r="G147" s="235" t="str">
        <f>Data!U155</f>
        <v>No data</v>
      </c>
      <c r="H147" s="235">
        <v>0</v>
      </c>
      <c r="I147" s="235" t="str">
        <f>Data!U208</f>
        <v>No data</v>
      </c>
      <c r="J147" s="235" t="str">
        <f>Data!V208</f>
        <v>No data</v>
      </c>
    </row>
  </sheetData>
  <sortState ref="G129:G147">
    <sortCondition descending="1" ref="G129:G147"/>
  </sortState>
  <mergeCells count="8">
    <mergeCell ref="C105:D105"/>
    <mergeCell ref="E105:F105"/>
    <mergeCell ref="G105:H105"/>
    <mergeCell ref="I105:J105"/>
    <mergeCell ref="C127:D127"/>
    <mergeCell ref="E127:F127"/>
    <mergeCell ref="G127:H127"/>
    <mergeCell ref="I127:J12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0000"/>
  </sheetPr>
  <dimension ref="A2:K24"/>
  <sheetViews>
    <sheetView workbookViewId="0">
      <selection activeCell="H26" sqref="H26"/>
    </sheetView>
  </sheetViews>
  <sheetFormatPr defaultRowHeight="15" x14ac:dyDescent="0.25"/>
  <sheetData>
    <row r="2" spans="1:11" s="141" customFormat="1" ht="23.45" x14ac:dyDescent="0.55000000000000004">
      <c r="A2" s="141" t="s">
        <v>139</v>
      </c>
    </row>
    <row r="4" spans="1:11" ht="14.45" x14ac:dyDescent="0.35">
      <c r="A4" s="102" t="s">
        <v>16</v>
      </c>
      <c r="B4" s="103"/>
      <c r="C4" s="103"/>
      <c r="D4" s="103"/>
      <c r="E4" s="103"/>
      <c r="G4" s="102" t="s">
        <v>69</v>
      </c>
      <c r="H4" s="103"/>
      <c r="I4" s="103"/>
      <c r="J4" s="103"/>
      <c r="K4" s="103"/>
    </row>
    <row r="5" spans="1:11" ht="14.45" x14ac:dyDescent="0.35">
      <c r="A5" s="103"/>
      <c r="B5" s="103" t="s">
        <v>6</v>
      </c>
      <c r="C5" s="103" t="s">
        <v>7</v>
      </c>
      <c r="D5" s="103" t="s">
        <v>8</v>
      </c>
      <c r="E5" s="103" t="s">
        <v>9</v>
      </c>
      <c r="G5" s="103"/>
      <c r="H5" s="103" t="s">
        <v>6</v>
      </c>
      <c r="I5" s="103" t="s">
        <v>7</v>
      </c>
      <c r="J5" s="103" t="s">
        <v>8</v>
      </c>
      <c r="K5" s="103" t="s">
        <v>9</v>
      </c>
    </row>
    <row r="6" spans="1:11" ht="14.45" x14ac:dyDescent="0.35">
      <c r="A6" s="103" t="s">
        <v>13</v>
      </c>
      <c r="B6" s="315">
        <f>Data!G51</f>
        <v>78</v>
      </c>
      <c r="C6" s="596" t="str">
        <f>Data!G104</f>
        <v>No data</v>
      </c>
      <c r="D6" s="315" t="str">
        <f>Data!G156</f>
        <v>No data</v>
      </c>
      <c r="E6" s="315" t="str">
        <f>Data!G209</f>
        <v>No data</v>
      </c>
      <c r="G6" s="103" t="s">
        <v>13</v>
      </c>
      <c r="H6" s="596">
        <f>Data!G25</f>
        <v>18</v>
      </c>
      <c r="I6" s="596" t="str">
        <f>Data!G78</f>
        <v>No data</v>
      </c>
      <c r="J6" s="596" t="str">
        <f>Data!G130</f>
        <v>No data</v>
      </c>
      <c r="K6" s="596" t="str">
        <f>Data!G183</f>
        <v>No data</v>
      </c>
    </row>
    <row r="7" spans="1:11" ht="14.45" x14ac:dyDescent="0.35">
      <c r="A7" s="103" t="s">
        <v>21</v>
      </c>
      <c r="B7" s="315">
        <f>Data!H51</f>
        <v>0</v>
      </c>
      <c r="C7" s="596" t="str">
        <f>Data!H104</f>
        <v>No data</v>
      </c>
      <c r="D7" s="315" t="str">
        <f>Data!H156</f>
        <v>No data</v>
      </c>
      <c r="E7" s="315" t="str">
        <f>Data!H209</f>
        <v>No data</v>
      </c>
      <c r="G7" s="103" t="s">
        <v>21</v>
      </c>
      <c r="H7" s="596">
        <f>Data!H25</f>
        <v>0</v>
      </c>
      <c r="I7" s="596" t="str">
        <f>Data!H78</f>
        <v>No data</v>
      </c>
      <c r="J7" s="596" t="str">
        <f>Data!H130</f>
        <v>No data</v>
      </c>
      <c r="K7" s="596">
        <f>Data!IH183</f>
        <v>0</v>
      </c>
    </row>
    <row r="9" spans="1:11" ht="14.45" x14ac:dyDescent="0.35">
      <c r="A9" s="103" t="s">
        <v>96</v>
      </c>
      <c r="G9" s="103" t="s">
        <v>119</v>
      </c>
      <c r="H9" s="45"/>
      <c r="I9" s="45"/>
      <c r="J9" s="45"/>
      <c r="K9" s="45"/>
    </row>
    <row r="10" spans="1:11" ht="14.45" x14ac:dyDescent="0.35">
      <c r="A10" s="103"/>
      <c r="B10" s="103" t="s">
        <v>6</v>
      </c>
      <c r="C10" s="103" t="s">
        <v>7</v>
      </c>
      <c r="D10" s="103" t="s">
        <v>8</v>
      </c>
      <c r="E10" s="103" t="s">
        <v>9</v>
      </c>
      <c r="G10" s="103"/>
      <c r="H10" s="103" t="s">
        <v>6</v>
      </c>
      <c r="I10" s="103" t="s">
        <v>7</v>
      </c>
      <c r="J10" s="103" t="s">
        <v>8</v>
      </c>
      <c r="K10" s="103" t="s">
        <v>9</v>
      </c>
    </row>
    <row r="11" spans="1:11" ht="14.45" x14ac:dyDescent="0.35">
      <c r="A11" s="103" t="s">
        <v>39</v>
      </c>
      <c r="B11" s="315">
        <f>Data!J51</f>
        <v>276</v>
      </c>
      <c r="C11" s="596" t="str">
        <f>Data!J104</f>
        <v>No data</v>
      </c>
      <c r="D11" s="596">
        <f>Data!J1156</f>
        <v>0</v>
      </c>
      <c r="E11" s="315" t="str">
        <f>Data!J209</f>
        <v>No data</v>
      </c>
      <c r="G11" s="103" t="s">
        <v>39</v>
      </c>
      <c r="H11" s="596">
        <f>Data!J25</f>
        <v>67</v>
      </c>
      <c r="I11" s="596" t="str">
        <f>Data!J78</f>
        <v>No data</v>
      </c>
      <c r="J11" s="596" t="str">
        <f>Data!J130</f>
        <v>No data</v>
      </c>
      <c r="K11" s="596" t="str">
        <f>Data!J183</f>
        <v>No data</v>
      </c>
    </row>
    <row r="12" spans="1:11" ht="14.45" x14ac:dyDescent="0.35">
      <c r="A12" s="103" t="s">
        <v>40</v>
      </c>
      <c r="B12" s="315">
        <f>Data!K51</f>
        <v>269</v>
      </c>
      <c r="C12" s="596" t="str">
        <f>Data!K104</f>
        <v>No data</v>
      </c>
      <c r="D12" s="596" t="str">
        <f>Data!K156</f>
        <v>No data</v>
      </c>
      <c r="E12" s="315" t="str">
        <f>Data!K209</f>
        <v>No data</v>
      </c>
      <c r="G12" s="103" t="s">
        <v>40</v>
      </c>
      <c r="H12" s="596">
        <f>Data!K25</f>
        <v>47</v>
      </c>
      <c r="I12" s="596" t="str">
        <f>Data!K78</f>
        <v>No data</v>
      </c>
      <c r="J12" s="596" t="str">
        <f>Data!K130</f>
        <v>No data</v>
      </c>
      <c r="K12" s="596" t="str">
        <f>Data!K183</f>
        <v>No data</v>
      </c>
    </row>
    <row r="13" spans="1:11" x14ac:dyDescent="0.25">
      <c r="A13" s="103" t="s">
        <v>41</v>
      </c>
      <c r="B13" s="315">
        <f>Data!L51</f>
        <v>25</v>
      </c>
      <c r="C13" s="596" t="str">
        <f>Data!L104</f>
        <v>No data</v>
      </c>
      <c r="D13" s="596" t="str">
        <f>Data!L156</f>
        <v>No data</v>
      </c>
      <c r="E13" s="315" t="str">
        <f>Data!L209</f>
        <v>No data</v>
      </c>
      <c r="G13" s="103" t="s">
        <v>41</v>
      </c>
      <c r="H13" s="596">
        <f>Data!L25</f>
        <v>0</v>
      </c>
      <c r="I13" s="596" t="str">
        <f>Data!L78</f>
        <v>No data</v>
      </c>
      <c r="J13" s="596" t="str">
        <f>Data!L130</f>
        <v>No data</v>
      </c>
      <c r="K13" s="596" t="str">
        <f>Data!L183</f>
        <v>No data</v>
      </c>
    </row>
    <row r="15" spans="1:11" ht="14.45" x14ac:dyDescent="0.35">
      <c r="A15" s="103" t="s">
        <v>97</v>
      </c>
      <c r="B15" s="45"/>
      <c r="C15" s="45"/>
      <c r="D15" s="45"/>
      <c r="E15" s="45"/>
      <c r="G15" s="103" t="s">
        <v>120</v>
      </c>
      <c r="H15" s="45"/>
      <c r="I15" s="45"/>
      <c r="J15" s="45"/>
      <c r="K15" s="45"/>
    </row>
    <row r="16" spans="1:11" ht="14.45" x14ac:dyDescent="0.35">
      <c r="A16" s="103"/>
      <c r="B16" s="103" t="s">
        <v>6</v>
      </c>
      <c r="C16" s="103" t="s">
        <v>7</v>
      </c>
      <c r="D16" s="103" t="s">
        <v>8</v>
      </c>
      <c r="E16" s="103" t="s">
        <v>9</v>
      </c>
      <c r="G16" s="103"/>
      <c r="H16" s="103" t="s">
        <v>6</v>
      </c>
      <c r="I16" s="103" t="s">
        <v>7</v>
      </c>
      <c r="J16" s="103" t="s">
        <v>8</v>
      </c>
      <c r="K16" s="103" t="s">
        <v>9</v>
      </c>
    </row>
    <row r="17" spans="1:11" ht="14.45" x14ac:dyDescent="0.35">
      <c r="A17" s="103" t="s">
        <v>39</v>
      </c>
      <c r="B17" s="315">
        <f>Data!P51</f>
        <v>0</v>
      </c>
      <c r="C17" s="315" t="str">
        <f>Data!P104</f>
        <v>No data</v>
      </c>
      <c r="D17" s="315" t="str">
        <f>Data!P156</f>
        <v>No data</v>
      </c>
      <c r="E17" s="315" t="str">
        <f>Data!P209</f>
        <v>No data</v>
      </c>
      <c r="G17" s="103" t="s">
        <v>39</v>
      </c>
      <c r="H17" s="596">
        <f>Data!P25</f>
        <v>0</v>
      </c>
      <c r="I17" s="596" t="str">
        <f>Data!P78</f>
        <v>No data</v>
      </c>
      <c r="J17" s="596" t="str">
        <f>Data!P130</f>
        <v>No data</v>
      </c>
      <c r="K17" s="596" t="str">
        <f>Data!P183</f>
        <v>No data</v>
      </c>
    </row>
    <row r="18" spans="1:11" ht="14.45" x14ac:dyDescent="0.35">
      <c r="A18" s="103" t="s">
        <v>40</v>
      </c>
      <c r="B18" s="315">
        <f>Data!Q51</f>
        <v>0</v>
      </c>
      <c r="C18" s="315" t="str">
        <f>Data!Q104</f>
        <v>No data</v>
      </c>
      <c r="D18" s="315" t="str">
        <f>Data!Q156</f>
        <v>No data</v>
      </c>
      <c r="E18" s="315" t="str">
        <f>Data!Q209</f>
        <v>No data</v>
      </c>
      <c r="G18" s="103" t="s">
        <v>40</v>
      </c>
      <c r="H18" s="596">
        <f>Data!Q25</f>
        <v>0</v>
      </c>
      <c r="I18" s="596" t="str">
        <f>Data!Q78</f>
        <v>No data</v>
      </c>
      <c r="J18" s="596" t="str">
        <f>Data!Q130</f>
        <v>No data</v>
      </c>
      <c r="K18" s="596" t="str">
        <f>Data!Q183</f>
        <v>No data</v>
      </c>
    </row>
    <row r="19" spans="1:11" x14ac:dyDescent="0.25">
      <c r="A19" s="103" t="s">
        <v>41</v>
      </c>
      <c r="B19" s="315">
        <f>Data!R51</f>
        <v>0</v>
      </c>
      <c r="C19" s="315" t="str">
        <f>Data!R104</f>
        <v>No data</v>
      </c>
      <c r="D19" s="315" t="str">
        <f>Data!R156</f>
        <v>No data</v>
      </c>
      <c r="E19" s="315" t="str">
        <f>Data!R209</f>
        <v>No data</v>
      </c>
      <c r="G19" s="103" t="s">
        <v>41</v>
      </c>
      <c r="H19" s="596">
        <f>Data!R25</f>
        <v>0</v>
      </c>
      <c r="I19" s="596" t="str">
        <f>Data!R78</f>
        <v>No data</v>
      </c>
      <c r="J19" s="596" t="str">
        <f>Data!R130</f>
        <v>No data</v>
      </c>
      <c r="K19" s="596" t="str">
        <f>Data!R183</f>
        <v>No data</v>
      </c>
    </row>
    <row r="20" spans="1:11" s="56" customFormat="1" ht="14.45" x14ac:dyDescent="0.35"/>
    <row r="21" spans="1:11" ht="14.45" x14ac:dyDescent="0.35">
      <c r="A21" s="103" t="s">
        <v>98</v>
      </c>
      <c r="G21" s="103" t="s">
        <v>121</v>
      </c>
      <c r="H21" s="45"/>
      <c r="I21" s="45"/>
      <c r="J21" s="45"/>
      <c r="K21" s="45"/>
    </row>
    <row r="22" spans="1:11" ht="14.45" x14ac:dyDescent="0.35">
      <c r="A22" s="103"/>
      <c r="B22" s="103" t="s">
        <v>6</v>
      </c>
      <c r="C22" s="103" t="s">
        <v>7</v>
      </c>
      <c r="D22" s="103" t="s">
        <v>8</v>
      </c>
      <c r="E22" s="103" t="s">
        <v>9</v>
      </c>
      <c r="G22" s="103"/>
      <c r="H22" s="103" t="s">
        <v>6</v>
      </c>
      <c r="I22" s="103" t="s">
        <v>7</v>
      </c>
      <c r="J22" s="103" t="s">
        <v>8</v>
      </c>
      <c r="K22" s="103" t="s">
        <v>9</v>
      </c>
    </row>
    <row r="23" spans="1:11" ht="14.45" x14ac:dyDescent="0.35">
      <c r="A23" s="103" t="s">
        <v>13</v>
      </c>
      <c r="B23" s="597">
        <f>Data!U51</f>
        <v>5.8999999999999997E-2</v>
      </c>
      <c r="C23" s="597" t="str">
        <f>Data!V104</f>
        <v>No data</v>
      </c>
      <c r="D23" s="597" t="str">
        <f>Data!U156</f>
        <v>No data</v>
      </c>
      <c r="E23" s="597" t="str">
        <f>Data!U209</f>
        <v>No data</v>
      </c>
      <c r="G23" s="103" t="s">
        <v>13</v>
      </c>
      <c r="H23" s="597">
        <f>IF(Data!U25=0,NA(),Data!U25)</f>
        <v>0.14000000000000001</v>
      </c>
      <c r="I23" s="597" t="str">
        <f>IF(Data!U78=0,NA(),Data!U78)</f>
        <v>No data</v>
      </c>
      <c r="J23" s="597" t="str">
        <f>IF(Data!U130=0,NA(),Data!U130)</f>
        <v>No data</v>
      </c>
      <c r="K23" s="597" t="str">
        <f>IF(Data!U183=0,NA(),Data!U183)</f>
        <v>No data</v>
      </c>
    </row>
    <row r="24" spans="1:11" ht="14.45" x14ac:dyDescent="0.35">
      <c r="A24" s="103" t="s">
        <v>21</v>
      </c>
      <c r="B24" s="597">
        <f>Data!V51</f>
        <v>0</v>
      </c>
      <c r="C24" s="597">
        <f>Data!U105</f>
        <v>0</v>
      </c>
      <c r="D24" s="597" t="str">
        <f>Data!V156</f>
        <v>No data</v>
      </c>
      <c r="E24" s="597" t="str">
        <f>Data!V209</f>
        <v>No data</v>
      </c>
      <c r="G24" s="103" t="s">
        <v>21</v>
      </c>
      <c r="H24" s="597" t="e">
        <f>IF(Data!V25=0,NA(),Data!V25)</f>
        <v>#N/A</v>
      </c>
      <c r="I24" s="597" t="str">
        <f>IF(Data!V78=0,NA(),Data!V78)</f>
        <v>No data</v>
      </c>
      <c r="J24" s="597" t="str">
        <f>IF(Data!V130=0,NA(),Data!V130)</f>
        <v>No data</v>
      </c>
      <c r="K24" s="597" t="str">
        <f>IF(Data!V183=0,NA(),Data!V183)</f>
        <v>No data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K41"/>
  <sheetViews>
    <sheetView workbookViewId="0">
      <selection activeCell="E15" sqref="E15"/>
    </sheetView>
  </sheetViews>
  <sheetFormatPr defaultRowHeight="15" x14ac:dyDescent="0.25"/>
  <cols>
    <col min="2" max="2" width="21.7109375" customWidth="1"/>
    <col min="7" max="7" width="16.85546875" customWidth="1"/>
    <col min="11" max="11" width="16.140625" customWidth="1"/>
  </cols>
  <sheetData>
    <row r="1" spans="1:11" ht="14.45" x14ac:dyDescent="0.35">
      <c r="A1">
        <v>1</v>
      </c>
      <c r="B1" s="74" t="s">
        <v>59</v>
      </c>
      <c r="C1" s="45" t="s">
        <v>24</v>
      </c>
      <c r="G1" s="46" t="s">
        <v>118</v>
      </c>
      <c r="K1" s="152" t="s">
        <v>57</v>
      </c>
    </row>
    <row r="2" spans="1:11" ht="14.45" x14ac:dyDescent="0.35">
      <c r="A2">
        <v>2</v>
      </c>
      <c r="B2" s="74" t="s">
        <v>65</v>
      </c>
      <c r="C2" s="45" t="s">
        <v>24</v>
      </c>
      <c r="G2" t="s">
        <v>15</v>
      </c>
      <c r="H2" t="s">
        <v>54</v>
      </c>
      <c r="K2" s="153">
        <v>124</v>
      </c>
    </row>
    <row r="3" spans="1:11" ht="14.45" x14ac:dyDescent="0.35">
      <c r="A3" s="45">
        <v>3</v>
      </c>
      <c r="B3" s="74" t="s">
        <v>63</v>
      </c>
      <c r="C3" s="45" t="s">
        <v>24</v>
      </c>
      <c r="G3" t="s">
        <v>16</v>
      </c>
      <c r="H3" t="s">
        <v>53</v>
      </c>
      <c r="K3" s="153">
        <v>40</v>
      </c>
    </row>
    <row r="4" spans="1:11" ht="14.45" x14ac:dyDescent="0.35">
      <c r="A4" s="45">
        <v>4</v>
      </c>
      <c r="B4" s="74" t="s">
        <v>61</v>
      </c>
      <c r="C4" t="s">
        <v>24</v>
      </c>
      <c r="H4" t="s">
        <v>55</v>
      </c>
      <c r="K4" s="154">
        <v>85</v>
      </c>
    </row>
    <row r="5" spans="1:11" s="45" customFormat="1" ht="14.45" x14ac:dyDescent="0.35">
      <c r="A5" s="45">
        <v>5</v>
      </c>
      <c r="B5" s="74" t="s">
        <v>76</v>
      </c>
      <c r="C5" s="45" t="s">
        <v>24</v>
      </c>
      <c r="H5" s="45" t="s">
        <v>56</v>
      </c>
    </row>
    <row r="6" spans="1:11" s="45" customFormat="1" ht="14.45" x14ac:dyDescent="0.35">
      <c r="A6" s="45">
        <v>6</v>
      </c>
      <c r="B6" s="74" t="s">
        <v>64</v>
      </c>
      <c r="C6" s="45" t="s">
        <v>24</v>
      </c>
    </row>
    <row r="7" spans="1:11" s="45" customFormat="1" ht="14.45" x14ac:dyDescent="0.35">
      <c r="A7" s="45">
        <v>7</v>
      </c>
      <c r="B7" s="74" t="s">
        <v>71</v>
      </c>
      <c r="C7" s="45" t="s">
        <v>24</v>
      </c>
    </row>
    <row r="8" spans="1:11" s="45" customFormat="1" ht="14.45" x14ac:dyDescent="0.35">
      <c r="A8" s="45">
        <v>8</v>
      </c>
      <c r="B8" s="74" t="s">
        <v>77</v>
      </c>
      <c r="C8" s="45" t="s">
        <v>24</v>
      </c>
    </row>
    <row r="9" spans="1:11" s="45" customFormat="1" ht="14.45" x14ac:dyDescent="0.35">
      <c r="A9" s="45">
        <v>9</v>
      </c>
      <c r="B9" s="74" t="s">
        <v>78</v>
      </c>
      <c r="C9" s="45" t="s">
        <v>24</v>
      </c>
    </row>
    <row r="10" spans="1:11" s="45" customFormat="1" ht="14.45" x14ac:dyDescent="0.35">
      <c r="A10" s="45">
        <v>10</v>
      </c>
      <c r="B10" s="74" t="s">
        <v>60</v>
      </c>
      <c r="C10" s="45" t="s">
        <v>24</v>
      </c>
    </row>
    <row r="11" spans="1:11" s="45" customFormat="1" ht="14.45" x14ac:dyDescent="0.35">
      <c r="A11" s="45">
        <v>11</v>
      </c>
      <c r="B11" s="74" t="s">
        <v>79</v>
      </c>
      <c r="C11" s="45" t="s">
        <v>24</v>
      </c>
    </row>
    <row r="12" spans="1:11" s="45" customFormat="1" ht="14.45" x14ac:dyDescent="0.35">
      <c r="A12" s="45">
        <v>12</v>
      </c>
      <c r="B12" s="74" t="s">
        <v>74</v>
      </c>
      <c r="C12" s="45" t="s">
        <v>24</v>
      </c>
    </row>
    <row r="13" spans="1:11" s="45" customFormat="1" ht="14.45" x14ac:dyDescent="0.35">
      <c r="A13" s="45">
        <v>13</v>
      </c>
      <c r="B13" s="74" t="s">
        <v>70</v>
      </c>
      <c r="C13" s="45" t="s">
        <v>24</v>
      </c>
    </row>
    <row r="14" spans="1:11" s="45" customFormat="1" ht="14.45" x14ac:dyDescent="0.35">
      <c r="A14" s="45">
        <v>14</v>
      </c>
      <c r="B14" s="74" t="s">
        <v>80</v>
      </c>
      <c r="C14" s="45" t="s">
        <v>24</v>
      </c>
    </row>
    <row r="15" spans="1:11" s="45" customFormat="1" ht="14.45" x14ac:dyDescent="0.35">
      <c r="A15" s="45">
        <v>15</v>
      </c>
      <c r="B15" s="74" t="s">
        <v>66</v>
      </c>
      <c r="C15" s="45" t="s">
        <v>24</v>
      </c>
    </row>
    <row r="16" spans="1:11" s="45" customFormat="1" ht="14.45" x14ac:dyDescent="0.35">
      <c r="A16" s="45">
        <v>16</v>
      </c>
      <c r="B16" s="74" t="s">
        <v>67</v>
      </c>
      <c r="C16" s="45" t="s">
        <v>24</v>
      </c>
    </row>
    <row r="17" spans="1:3" s="45" customFormat="1" ht="14.45" x14ac:dyDescent="0.35">
      <c r="A17" s="45">
        <v>17</v>
      </c>
      <c r="B17" s="74" t="s">
        <v>81</v>
      </c>
      <c r="C17" s="45" t="s">
        <v>24</v>
      </c>
    </row>
    <row r="18" spans="1:3" s="45" customFormat="1" ht="14.45" x14ac:dyDescent="0.35">
      <c r="A18" s="45">
        <v>18</v>
      </c>
      <c r="B18" s="74" t="s">
        <v>82</v>
      </c>
      <c r="C18" s="45" t="s">
        <v>24</v>
      </c>
    </row>
    <row r="19" spans="1:3" ht="14.45" x14ac:dyDescent="0.35">
      <c r="B19" s="7">
        <v>1</v>
      </c>
    </row>
    <row r="22" spans="1:3" ht="14.45" x14ac:dyDescent="0.35">
      <c r="A22" s="45">
        <v>1</v>
      </c>
      <c r="B22" s="74" t="s">
        <v>83</v>
      </c>
      <c r="C22" s="45" t="s">
        <v>27</v>
      </c>
    </row>
    <row r="23" spans="1:3" x14ac:dyDescent="0.25">
      <c r="A23" s="45">
        <v>2</v>
      </c>
      <c r="B23" s="74" t="s">
        <v>73</v>
      </c>
      <c r="C23" s="45" t="s">
        <v>27</v>
      </c>
    </row>
    <row r="24" spans="1:3" ht="14.45" x14ac:dyDescent="0.35">
      <c r="A24" s="45">
        <v>3</v>
      </c>
      <c r="B24" s="74" t="s">
        <v>84</v>
      </c>
      <c r="C24" s="45" t="s">
        <v>27</v>
      </c>
    </row>
    <row r="25" spans="1:3" ht="14.45" x14ac:dyDescent="0.35">
      <c r="A25" s="45">
        <v>4</v>
      </c>
      <c r="B25" s="74" t="s">
        <v>85</v>
      </c>
      <c r="C25" s="45" t="s">
        <v>27</v>
      </c>
    </row>
    <row r="26" spans="1:3" ht="14.45" x14ac:dyDescent="0.35">
      <c r="A26" s="45">
        <v>5</v>
      </c>
      <c r="B26" s="74" t="s">
        <v>86</v>
      </c>
      <c r="C26" s="45" t="s">
        <v>27</v>
      </c>
    </row>
    <row r="27" spans="1:3" ht="14.45" x14ac:dyDescent="0.35">
      <c r="A27" s="45">
        <v>6</v>
      </c>
      <c r="B27" s="74" t="s">
        <v>87</v>
      </c>
      <c r="C27" s="45" t="s">
        <v>27</v>
      </c>
    </row>
    <row r="28" spans="1:3" ht="14.45" x14ac:dyDescent="0.35">
      <c r="A28" s="45">
        <v>7</v>
      </c>
      <c r="B28" s="74" t="s">
        <v>88</v>
      </c>
      <c r="C28" s="45" t="s">
        <v>27</v>
      </c>
    </row>
    <row r="29" spans="1:3" ht="14.45" x14ac:dyDescent="0.35">
      <c r="A29" s="45">
        <v>8</v>
      </c>
      <c r="B29" s="74" t="s">
        <v>62</v>
      </c>
      <c r="C29" s="45" t="s">
        <v>27</v>
      </c>
    </row>
    <row r="30" spans="1:3" ht="14.45" x14ac:dyDescent="0.35">
      <c r="A30" s="45">
        <v>9</v>
      </c>
      <c r="B30" s="74" t="s">
        <v>77</v>
      </c>
      <c r="C30" s="45" t="s">
        <v>27</v>
      </c>
    </row>
    <row r="31" spans="1:3" ht="14.45" x14ac:dyDescent="0.35">
      <c r="A31" s="45">
        <v>10</v>
      </c>
      <c r="B31" s="74" t="s">
        <v>72</v>
      </c>
      <c r="C31" s="45" t="s">
        <v>27</v>
      </c>
    </row>
    <row r="32" spans="1:3" ht="14.45" x14ac:dyDescent="0.35">
      <c r="A32" s="45">
        <v>11</v>
      </c>
      <c r="B32" s="74" t="s">
        <v>89</v>
      </c>
      <c r="C32" s="45" t="s">
        <v>27</v>
      </c>
    </row>
    <row r="33" spans="1:3" ht="14.45" x14ac:dyDescent="0.35">
      <c r="A33" s="45">
        <v>12</v>
      </c>
      <c r="B33" s="74" t="s">
        <v>79</v>
      </c>
      <c r="C33" s="45" t="s">
        <v>27</v>
      </c>
    </row>
    <row r="34" spans="1:3" ht="14.45" x14ac:dyDescent="0.35">
      <c r="A34" s="45">
        <v>13</v>
      </c>
      <c r="B34" s="74" t="s">
        <v>74</v>
      </c>
      <c r="C34" s="45" t="s">
        <v>27</v>
      </c>
    </row>
    <row r="35" spans="1:3" ht="14.45" x14ac:dyDescent="0.35">
      <c r="A35" s="45">
        <v>14</v>
      </c>
      <c r="B35" s="74" t="s">
        <v>70</v>
      </c>
      <c r="C35" s="45" t="s">
        <v>27</v>
      </c>
    </row>
    <row r="36" spans="1:3" ht="14.45" x14ac:dyDescent="0.35">
      <c r="A36" s="45">
        <v>15</v>
      </c>
      <c r="B36" s="74" t="s">
        <v>90</v>
      </c>
      <c r="C36" s="45" t="s">
        <v>27</v>
      </c>
    </row>
    <row r="37" spans="1:3" ht="14.45" x14ac:dyDescent="0.35">
      <c r="A37" s="45">
        <v>16</v>
      </c>
      <c r="B37" s="74" t="s">
        <v>66</v>
      </c>
      <c r="C37" s="45" t="s">
        <v>27</v>
      </c>
    </row>
    <row r="38" spans="1:3" ht="14.45" x14ac:dyDescent="0.35">
      <c r="A38" s="45">
        <v>17</v>
      </c>
      <c r="B38" s="74" t="s">
        <v>67</v>
      </c>
      <c r="C38" s="45" t="s">
        <v>27</v>
      </c>
    </row>
    <row r="39" spans="1:3" ht="14.45" x14ac:dyDescent="0.35">
      <c r="A39" s="45">
        <v>18</v>
      </c>
      <c r="B39" s="74" t="s">
        <v>81</v>
      </c>
      <c r="C39" s="45" t="s">
        <v>27</v>
      </c>
    </row>
    <row r="40" spans="1:3" ht="14.45" x14ac:dyDescent="0.35">
      <c r="A40" s="45">
        <v>19</v>
      </c>
      <c r="B40" s="74" t="s">
        <v>68</v>
      </c>
      <c r="C40" s="45" t="s">
        <v>27</v>
      </c>
    </row>
    <row r="41" spans="1:3" ht="14.45" x14ac:dyDescent="0.35">
      <c r="B41" s="7">
        <v>1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3</xdr:col>
                    <xdr:colOff>9525</xdr:colOff>
                    <xdr:row>7</xdr:row>
                    <xdr:rowOff>38100</xdr:rowOff>
                  </from>
                  <to>
                    <xdr:col>5</xdr:col>
                    <xdr:colOff>533400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5</xdr:col>
                    <xdr:colOff>0</xdr:colOff>
                    <xdr:row>24</xdr:row>
                    <xdr:rowOff>9525</xdr:rowOff>
                  </from>
                  <to>
                    <xdr:col>6</xdr:col>
                    <xdr:colOff>1133475</xdr:colOff>
                    <xdr:row>25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showGridLines="0" showRowColHeaders="0" zoomScaleNormal="100" workbookViewId="0">
      <selection activeCell="B3" sqref="B3"/>
    </sheetView>
  </sheetViews>
  <sheetFormatPr defaultColWidth="0" defaultRowHeight="0" customHeight="1" zeroHeight="1" x14ac:dyDescent="0.25"/>
  <cols>
    <col min="1" max="1" width="4" style="45" customWidth="1"/>
    <col min="2" max="2" width="39.85546875" style="45" customWidth="1"/>
    <col min="3" max="3" width="11.7109375" style="45" customWidth="1"/>
    <col min="4" max="4" width="7.7109375" style="45" customWidth="1"/>
    <col min="5" max="5" width="10" style="45" customWidth="1"/>
    <col min="6" max="7" width="12" style="45" customWidth="1"/>
    <col min="8" max="8" width="5.140625" style="172" customWidth="1"/>
    <col min="9" max="9" width="6.85546875" style="45" customWidth="1"/>
    <col min="10" max="10" width="5.140625" style="172" customWidth="1"/>
    <col min="11" max="11" width="6.85546875" style="45" customWidth="1"/>
    <col min="12" max="12" width="5.140625" style="172" customWidth="1"/>
    <col min="13" max="13" width="6.85546875" style="45" customWidth="1"/>
    <col min="14" max="14" width="5.140625" style="172" customWidth="1"/>
    <col min="15" max="15" width="6.85546875" style="45" customWidth="1"/>
    <col min="16" max="16" width="11.5703125" style="45" customWidth="1"/>
    <col min="17" max="17" width="5.140625" style="172" customWidth="1"/>
    <col min="18" max="18" width="6.85546875" style="45" customWidth="1"/>
    <col min="19" max="19" width="5.140625" style="172" customWidth="1"/>
    <col min="20" max="20" width="6.85546875" style="45" customWidth="1"/>
    <col min="21" max="21" width="5.140625" style="172" customWidth="1"/>
    <col min="22" max="22" width="6.85546875" style="45" customWidth="1"/>
    <col min="23" max="23" width="5.140625" style="172" customWidth="1"/>
    <col min="24" max="24" width="6.85546875" style="45" customWidth="1"/>
    <col min="25" max="25" width="11.5703125" style="45" customWidth="1"/>
    <col min="26" max="27" width="10.7109375" style="45" customWidth="1"/>
    <col min="28" max="28" width="9.140625" style="45" customWidth="1"/>
    <col min="29" max="30" width="0" style="45" hidden="1" customWidth="1"/>
    <col min="31" max="16384" width="9.140625" style="45" hidden="1"/>
  </cols>
  <sheetData>
    <row r="1" spans="1:28" ht="35.25" customHeight="1" x14ac:dyDescent="0.35">
      <c r="A1" s="18"/>
      <c r="B1" s="131" t="s">
        <v>130</v>
      </c>
      <c r="C1" s="113"/>
      <c r="D1" s="113"/>
      <c r="E1" s="113"/>
      <c r="F1" s="113"/>
      <c r="G1" s="113"/>
      <c r="H1" s="166"/>
      <c r="I1" s="113"/>
      <c r="J1" s="166"/>
      <c r="K1" s="113"/>
      <c r="L1" s="166"/>
      <c r="M1" s="113"/>
      <c r="N1" s="166"/>
      <c r="O1" s="113"/>
      <c r="P1" s="113"/>
      <c r="Q1" s="166"/>
      <c r="R1" s="113"/>
      <c r="S1" s="166"/>
      <c r="T1" s="113"/>
      <c r="U1" s="166"/>
      <c r="V1" s="113"/>
      <c r="W1" s="166"/>
      <c r="X1" s="113"/>
      <c r="Y1" s="113"/>
      <c r="Z1" s="113"/>
      <c r="AA1" s="113"/>
      <c r="AB1" s="113"/>
    </row>
    <row r="2" spans="1:28" s="56" customFormat="1" ht="5.0999999999999996" customHeight="1" x14ac:dyDescent="0.35">
      <c r="B2" s="173"/>
      <c r="C2" s="174"/>
      <c r="D2" s="174"/>
      <c r="E2" s="174"/>
      <c r="F2" s="174"/>
      <c r="G2" s="174"/>
      <c r="H2" s="175"/>
      <c r="I2" s="174"/>
      <c r="J2" s="175"/>
      <c r="K2" s="174"/>
      <c r="L2" s="175"/>
      <c r="M2" s="174"/>
      <c r="N2" s="175"/>
      <c r="O2" s="174"/>
      <c r="P2" s="174"/>
      <c r="Q2" s="175"/>
      <c r="R2" s="174"/>
      <c r="S2" s="175"/>
      <c r="T2" s="174"/>
      <c r="U2" s="175"/>
      <c r="V2" s="174"/>
      <c r="W2" s="175"/>
      <c r="X2" s="174"/>
      <c r="Y2" s="174"/>
      <c r="AB2" s="174"/>
    </row>
    <row r="3" spans="1:28" s="324" customFormat="1" ht="31.5" customHeight="1" x14ac:dyDescent="0.45">
      <c r="B3" s="392" t="s">
        <v>124</v>
      </c>
      <c r="C3" s="325"/>
      <c r="D3" s="325"/>
      <c r="E3" s="325"/>
      <c r="F3" s="325"/>
      <c r="H3" s="326"/>
      <c r="I3" s="325"/>
      <c r="J3" s="326"/>
      <c r="K3" s="325"/>
      <c r="L3" s="326"/>
      <c r="M3" s="327"/>
      <c r="N3" s="326"/>
      <c r="O3" s="327"/>
      <c r="P3" s="327"/>
      <c r="Q3" s="326"/>
      <c r="R3" s="327"/>
      <c r="S3" s="326"/>
      <c r="T3" s="327"/>
      <c r="U3" s="326"/>
      <c r="V3" s="327"/>
      <c r="W3" s="326"/>
      <c r="X3" s="327"/>
      <c r="Y3" s="327"/>
      <c r="Z3" s="325"/>
      <c r="AA3" s="328"/>
    </row>
    <row r="4" spans="1:28" s="263" customFormat="1" ht="35.450000000000003" customHeight="1" thickBot="1" x14ac:dyDescent="0.6">
      <c r="B4" s="329" t="s">
        <v>208</v>
      </c>
      <c r="C4" s="330"/>
      <c r="D4" s="330"/>
      <c r="E4" s="330"/>
      <c r="F4" s="331"/>
      <c r="G4" s="330"/>
      <c r="H4" s="332"/>
      <c r="I4" s="330"/>
      <c r="J4" s="332"/>
      <c r="K4" s="330"/>
      <c r="L4" s="332"/>
      <c r="M4" s="333"/>
      <c r="N4" s="332"/>
      <c r="O4" s="333"/>
      <c r="P4" s="333"/>
      <c r="Q4" s="332"/>
      <c r="R4" s="333"/>
      <c r="S4" s="332"/>
      <c r="T4" s="333"/>
      <c r="U4" s="332"/>
      <c r="V4" s="333"/>
      <c r="W4" s="332"/>
      <c r="X4" s="333"/>
      <c r="Y4" s="333"/>
      <c r="Z4" s="330"/>
      <c r="AA4" s="334"/>
    </row>
    <row r="5" spans="1:28" s="263" customFormat="1" ht="30.75" customHeight="1" thickTop="1" thickBot="1" x14ac:dyDescent="0.3">
      <c r="B5" s="443" t="s">
        <v>18</v>
      </c>
      <c r="C5" s="444" t="s">
        <v>22</v>
      </c>
      <c r="D5" s="444" t="s">
        <v>93</v>
      </c>
      <c r="E5" s="444" t="s">
        <v>23</v>
      </c>
      <c r="F5" s="448" t="s">
        <v>28</v>
      </c>
      <c r="G5" s="449"/>
      <c r="H5" s="448" t="s">
        <v>31</v>
      </c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454"/>
      <c r="U5" s="454"/>
      <c r="V5" s="454"/>
      <c r="W5" s="454"/>
      <c r="X5" s="454"/>
      <c r="Y5" s="454"/>
      <c r="Z5" s="448" t="s">
        <v>4</v>
      </c>
      <c r="AA5" s="449"/>
    </row>
    <row r="6" spans="1:28" s="263" customFormat="1" ht="44.1" customHeight="1" thickTop="1" thickBot="1" x14ac:dyDescent="0.3">
      <c r="B6" s="443"/>
      <c r="C6" s="445"/>
      <c r="D6" s="445"/>
      <c r="E6" s="445"/>
      <c r="F6" s="450" t="s">
        <v>29</v>
      </c>
      <c r="G6" s="452" t="s">
        <v>30</v>
      </c>
      <c r="H6" s="448" t="s">
        <v>36</v>
      </c>
      <c r="I6" s="454"/>
      <c r="J6" s="454"/>
      <c r="K6" s="454"/>
      <c r="L6" s="454"/>
      <c r="M6" s="454"/>
      <c r="N6" s="454"/>
      <c r="O6" s="454"/>
      <c r="P6" s="454"/>
      <c r="Q6" s="448" t="s">
        <v>35</v>
      </c>
      <c r="R6" s="454"/>
      <c r="S6" s="454"/>
      <c r="T6" s="454"/>
      <c r="U6" s="454"/>
      <c r="V6" s="454"/>
      <c r="W6" s="454"/>
      <c r="X6" s="454"/>
      <c r="Y6" s="454"/>
      <c r="Z6" s="450" t="s">
        <v>13</v>
      </c>
      <c r="AA6" s="452" t="s">
        <v>21</v>
      </c>
    </row>
    <row r="7" spans="1:28" s="263" customFormat="1" ht="45" customHeight="1" thickTop="1" thickBot="1" x14ac:dyDescent="0.3">
      <c r="B7" s="443"/>
      <c r="C7" s="446"/>
      <c r="D7" s="446"/>
      <c r="E7" s="446"/>
      <c r="F7" s="451"/>
      <c r="G7" s="453"/>
      <c r="H7" s="455" t="s">
        <v>150</v>
      </c>
      <c r="I7" s="456"/>
      <c r="J7" s="432" t="s">
        <v>32</v>
      </c>
      <c r="K7" s="432"/>
      <c r="L7" s="432" t="s">
        <v>33</v>
      </c>
      <c r="M7" s="432"/>
      <c r="N7" s="431" t="s">
        <v>34</v>
      </c>
      <c r="O7" s="432"/>
      <c r="P7" s="335" t="s">
        <v>151</v>
      </c>
      <c r="Q7" s="455" t="s">
        <v>150</v>
      </c>
      <c r="R7" s="456"/>
      <c r="S7" s="432" t="s">
        <v>32</v>
      </c>
      <c r="T7" s="432"/>
      <c r="U7" s="432" t="s">
        <v>33</v>
      </c>
      <c r="V7" s="432"/>
      <c r="W7" s="431" t="s">
        <v>34</v>
      </c>
      <c r="X7" s="432"/>
      <c r="Y7" s="335" t="s">
        <v>151</v>
      </c>
      <c r="Z7" s="451"/>
      <c r="AA7" s="453"/>
    </row>
    <row r="8" spans="1:28" s="336" customFormat="1" ht="21.75" customHeight="1" thickTop="1" thickBot="1" x14ac:dyDescent="0.4">
      <c r="B8" s="337" t="s">
        <v>59</v>
      </c>
      <c r="C8" s="337" t="s">
        <v>24</v>
      </c>
      <c r="D8" s="338">
        <v>1</v>
      </c>
      <c r="E8" s="337" t="s">
        <v>25</v>
      </c>
      <c r="F8" s="339">
        <f>Data!G7</f>
        <v>18</v>
      </c>
      <c r="G8" s="339">
        <f>Data!H7</f>
        <v>0</v>
      </c>
      <c r="H8" s="340">
        <f>Data!I7</f>
        <v>278</v>
      </c>
      <c r="I8" s="341">
        <f>IFERROR(H8/P8,0)</f>
        <v>0.70918367346938771</v>
      </c>
      <c r="J8" s="342">
        <f>Data!J7</f>
        <v>67</v>
      </c>
      <c r="K8" s="341">
        <f>IFERROR(J8/P8,0)</f>
        <v>0.17091836734693877</v>
      </c>
      <c r="L8" s="342">
        <f>Data!K7</f>
        <v>47</v>
      </c>
      <c r="M8" s="341">
        <f>IFERROR(L8/P8,0)</f>
        <v>0.11989795918367346</v>
      </c>
      <c r="N8" s="342">
        <f>Data!L7</f>
        <v>0</v>
      </c>
      <c r="O8" s="341">
        <f>IFERROR(N8/P8,0)</f>
        <v>0</v>
      </c>
      <c r="P8" s="343">
        <f>Data!M7</f>
        <v>392</v>
      </c>
      <c r="Q8" s="340">
        <f>Data!O7</f>
        <v>0</v>
      </c>
      <c r="R8" s="341">
        <f>IFERROR(Q8/Y8,0)</f>
        <v>0</v>
      </c>
      <c r="S8" s="342">
        <f>Data!P7</f>
        <v>0</v>
      </c>
      <c r="T8" s="341">
        <f>IFERROR(S8/Y8,0)</f>
        <v>0</v>
      </c>
      <c r="U8" s="344">
        <f>Data!Q7</f>
        <v>0</v>
      </c>
      <c r="V8" s="341">
        <f>IFERROR(U8/Y8,0)</f>
        <v>0</v>
      </c>
      <c r="W8" s="342">
        <f>Data!R7</f>
        <v>0</v>
      </c>
      <c r="X8" s="341">
        <f>IFERROR(W8/Y8,0)</f>
        <v>0</v>
      </c>
      <c r="Y8" s="345">
        <f>Data!S7</f>
        <v>0</v>
      </c>
      <c r="Z8" s="346">
        <f>Data!U7</f>
        <v>0.14000000000000001</v>
      </c>
      <c r="AA8" s="347">
        <f>Data!V7</f>
        <v>0</v>
      </c>
    </row>
    <row r="9" spans="1:28" s="348" customFormat="1" ht="21.75" customHeight="1" thickTop="1" thickBot="1" x14ac:dyDescent="0.4">
      <c r="B9" s="349" t="s">
        <v>65</v>
      </c>
      <c r="C9" s="349" t="s">
        <v>24</v>
      </c>
      <c r="D9" s="350">
        <v>1</v>
      </c>
      <c r="E9" s="349" t="s">
        <v>26</v>
      </c>
      <c r="F9" s="351">
        <f>Data!G8</f>
        <v>12</v>
      </c>
      <c r="G9" s="352">
        <f>Data!H8</f>
        <v>0</v>
      </c>
      <c r="H9" s="353">
        <f>Data!I8</f>
        <v>34</v>
      </c>
      <c r="I9" s="354">
        <f t="shared" ref="I9:I25" si="0">IFERROR(H9/P9,0)</f>
        <v>0.19101123595505617</v>
      </c>
      <c r="J9" s="355">
        <f>Data!J8</f>
        <v>37</v>
      </c>
      <c r="K9" s="354">
        <f t="shared" ref="K9:K25" si="1">IFERROR(J9/P9,0)</f>
        <v>0.20786516853932585</v>
      </c>
      <c r="L9" s="355">
        <f>Data!K8</f>
        <v>79</v>
      </c>
      <c r="M9" s="354">
        <f t="shared" ref="M9:M25" si="2">IFERROR(L9/P9,0)</f>
        <v>0.4438202247191011</v>
      </c>
      <c r="N9" s="355">
        <f>Data!L8</f>
        <v>28</v>
      </c>
      <c r="O9" s="354">
        <f t="shared" ref="O9:O25" si="3">IFERROR(N9/P9,0)</f>
        <v>0.15730337078651685</v>
      </c>
      <c r="P9" s="356">
        <f>Data!M8</f>
        <v>178</v>
      </c>
      <c r="Q9" s="357">
        <f>Data!O8</f>
        <v>0</v>
      </c>
      <c r="R9" s="354">
        <f t="shared" ref="R9:R25" si="4">IFERROR(Q9/Y9,0)</f>
        <v>0</v>
      </c>
      <c r="S9" s="355">
        <f>Data!P8</f>
        <v>0</v>
      </c>
      <c r="T9" s="354">
        <f t="shared" ref="T9:T25" si="5">IFERROR(S9/Y9,0)</f>
        <v>0</v>
      </c>
      <c r="U9" s="358">
        <f>Data!Q8</f>
        <v>0</v>
      </c>
      <c r="V9" s="354">
        <f t="shared" ref="V9:V25" si="6">IFERROR(U9/Y9,0)</f>
        <v>0</v>
      </c>
      <c r="W9" s="355">
        <f>Data!R8</f>
        <v>0</v>
      </c>
      <c r="X9" s="354">
        <f t="shared" ref="X9:X25" si="7">IFERROR(W9/Y9,0)</f>
        <v>0</v>
      </c>
      <c r="Y9" s="359">
        <f>Data!S8</f>
        <v>0</v>
      </c>
      <c r="Z9" s="360">
        <f>Data!U8</f>
        <v>0.255</v>
      </c>
      <c r="AA9" s="361">
        <f>Data!V8</f>
        <v>0</v>
      </c>
    </row>
    <row r="10" spans="1:28" s="348" customFormat="1" ht="21.75" customHeight="1" thickTop="1" thickBot="1" x14ac:dyDescent="0.4">
      <c r="B10" s="362" t="s">
        <v>63</v>
      </c>
      <c r="C10" s="362" t="s">
        <v>24</v>
      </c>
      <c r="D10" s="363">
        <v>2</v>
      </c>
      <c r="E10" s="362" t="s">
        <v>25</v>
      </c>
      <c r="F10" s="339" t="str">
        <f>Data!G9</f>
        <v>No data</v>
      </c>
      <c r="G10" s="364" t="str">
        <f>Data!H9</f>
        <v>No data</v>
      </c>
      <c r="H10" s="365" t="str">
        <f>Data!I9</f>
        <v>No data</v>
      </c>
      <c r="I10" s="341">
        <f t="shared" si="0"/>
        <v>0</v>
      </c>
      <c r="J10" s="342" t="str">
        <f>Data!J9</f>
        <v>No data</v>
      </c>
      <c r="K10" s="341">
        <f t="shared" si="1"/>
        <v>0</v>
      </c>
      <c r="L10" s="342" t="str">
        <f>Data!K9</f>
        <v>No data</v>
      </c>
      <c r="M10" s="341">
        <f t="shared" si="2"/>
        <v>0</v>
      </c>
      <c r="N10" s="342" t="str">
        <f>Data!L9</f>
        <v>No data</v>
      </c>
      <c r="O10" s="341">
        <f t="shared" si="3"/>
        <v>0</v>
      </c>
      <c r="P10" s="343" t="str">
        <f>Data!M9</f>
        <v>No data</v>
      </c>
      <c r="Q10" s="340" t="str">
        <f>Data!O9</f>
        <v>No data</v>
      </c>
      <c r="R10" s="341">
        <f t="shared" si="4"/>
        <v>0</v>
      </c>
      <c r="S10" s="342" t="str">
        <f>Data!P9</f>
        <v>No data</v>
      </c>
      <c r="T10" s="341">
        <f t="shared" si="5"/>
        <v>0</v>
      </c>
      <c r="U10" s="344" t="str">
        <f>Data!Q9</f>
        <v>No data</v>
      </c>
      <c r="V10" s="341">
        <f t="shared" si="6"/>
        <v>0</v>
      </c>
      <c r="W10" s="342" t="str">
        <f>Data!R9</f>
        <v>No data</v>
      </c>
      <c r="X10" s="341">
        <f t="shared" si="7"/>
        <v>0</v>
      </c>
      <c r="Y10" s="345" t="str">
        <f>Data!S9</f>
        <v>No data</v>
      </c>
      <c r="Z10" s="346" t="str">
        <f>Data!U9</f>
        <v>No data</v>
      </c>
      <c r="AA10" s="347" t="str">
        <f>Data!V9</f>
        <v>No data</v>
      </c>
    </row>
    <row r="11" spans="1:28" s="348" customFormat="1" ht="21.75" customHeight="1" thickTop="1" thickBot="1" x14ac:dyDescent="0.4">
      <c r="B11" s="366" t="s">
        <v>61</v>
      </c>
      <c r="C11" s="366" t="s">
        <v>24</v>
      </c>
      <c r="D11" s="367">
        <v>2</v>
      </c>
      <c r="E11" s="366" t="s">
        <v>25</v>
      </c>
      <c r="F11" s="351" t="str">
        <f>Data!G10</f>
        <v>No data</v>
      </c>
      <c r="G11" s="352" t="str">
        <f>Data!H10</f>
        <v>No data</v>
      </c>
      <c r="H11" s="353" t="str">
        <f>Data!I10</f>
        <v>No data</v>
      </c>
      <c r="I11" s="354">
        <f t="shared" si="0"/>
        <v>0</v>
      </c>
      <c r="J11" s="355" t="str">
        <f>Data!J10</f>
        <v>No data</v>
      </c>
      <c r="K11" s="354">
        <f t="shared" si="1"/>
        <v>0</v>
      </c>
      <c r="L11" s="355" t="str">
        <f>Data!K10</f>
        <v>No data</v>
      </c>
      <c r="M11" s="354">
        <f t="shared" si="2"/>
        <v>0</v>
      </c>
      <c r="N11" s="355" t="str">
        <f>Data!L10</f>
        <v>No data</v>
      </c>
      <c r="O11" s="354">
        <f t="shared" si="3"/>
        <v>0</v>
      </c>
      <c r="P11" s="356" t="str">
        <f>Data!M10</f>
        <v>No data</v>
      </c>
      <c r="Q11" s="357" t="str">
        <f>Data!O10</f>
        <v>No data</v>
      </c>
      <c r="R11" s="354">
        <f t="shared" si="4"/>
        <v>0</v>
      </c>
      <c r="S11" s="355" t="str">
        <f>Data!P10</f>
        <v>No data</v>
      </c>
      <c r="T11" s="354">
        <f t="shared" si="5"/>
        <v>0</v>
      </c>
      <c r="U11" s="358" t="str">
        <f>Data!Q10</f>
        <v>No data</v>
      </c>
      <c r="V11" s="354">
        <f t="shared" si="6"/>
        <v>0</v>
      </c>
      <c r="W11" s="355" t="str">
        <f>Data!R10</f>
        <v>No data</v>
      </c>
      <c r="X11" s="354">
        <f t="shared" si="7"/>
        <v>0</v>
      </c>
      <c r="Y11" s="359" t="str">
        <f>Data!S10</f>
        <v>No data</v>
      </c>
      <c r="Z11" s="360" t="str">
        <f>Data!U10</f>
        <v>No data</v>
      </c>
      <c r="AA11" s="361" t="str">
        <f>Data!V10</f>
        <v>No data</v>
      </c>
    </row>
    <row r="12" spans="1:28" s="348" customFormat="1" ht="21.75" customHeight="1" thickTop="1" thickBot="1" x14ac:dyDescent="0.4">
      <c r="B12" s="337" t="s">
        <v>76</v>
      </c>
      <c r="C12" s="337" t="s">
        <v>24</v>
      </c>
      <c r="D12" s="338">
        <v>2</v>
      </c>
      <c r="E12" s="337" t="s">
        <v>25</v>
      </c>
      <c r="F12" s="339">
        <f>Data!G11</f>
        <v>13</v>
      </c>
      <c r="G12" s="364">
        <f>Data!H11</f>
        <v>13</v>
      </c>
      <c r="H12" s="365">
        <f>Data!I11</f>
        <v>1</v>
      </c>
      <c r="I12" s="341">
        <f t="shared" si="0"/>
        <v>1.8181818181818181E-2</v>
      </c>
      <c r="J12" s="342">
        <f>Data!J11</f>
        <v>0</v>
      </c>
      <c r="K12" s="341">
        <f t="shared" si="1"/>
        <v>0</v>
      </c>
      <c r="L12" s="342">
        <f>Data!K11</f>
        <v>54</v>
      </c>
      <c r="M12" s="341">
        <f t="shared" si="2"/>
        <v>0.98181818181818181</v>
      </c>
      <c r="N12" s="342">
        <f>Data!L11</f>
        <v>0</v>
      </c>
      <c r="O12" s="341">
        <f t="shared" si="3"/>
        <v>0</v>
      </c>
      <c r="P12" s="343">
        <f>Data!M11</f>
        <v>55</v>
      </c>
      <c r="Q12" s="340">
        <f>Data!O11</f>
        <v>1</v>
      </c>
      <c r="R12" s="341">
        <f t="shared" si="4"/>
        <v>1.8181818181818181E-2</v>
      </c>
      <c r="S12" s="342">
        <f>Data!P11</f>
        <v>0</v>
      </c>
      <c r="T12" s="341">
        <f t="shared" si="5"/>
        <v>0</v>
      </c>
      <c r="U12" s="344">
        <f>Data!Q11</f>
        <v>54</v>
      </c>
      <c r="V12" s="341">
        <f t="shared" si="6"/>
        <v>0.98181818181818181</v>
      </c>
      <c r="W12" s="342">
        <f>Data!R11</f>
        <v>0</v>
      </c>
      <c r="X12" s="341">
        <f t="shared" si="7"/>
        <v>0</v>
      </c>
      <c r="Y12" s="345">
        <f>Data!S11</f>
        <v>55</v>
      </c>
      <c r="Z12" s="346">
        <f>Data!U11</f>
        <v>0.17</v>
      </c>
      <c r="AA12" s="347">
        <f>Data!V11</f>
        <v>0.17</v>
      </c>
    </row>
    <row r="13" spans="1:28" s="348" customFormat="1" ht="21.75" customHeight="1" thickTop="1" thickBot="1" x14ac:dyDescent="0.4">
      <c r="B13" s="349" t="s">
        <v>64</v>
      </c>
      <c r="C13" s="349" t="s">
        <v>24</v>
      </c>
      <c r="D13" s="350">
        <v>2</v>
      </c>
      <c r="E13" s="349" t="s">
        <v>25</v>
      </c>
      <c r="F13" s="351">
        <f>Data!G12</f>
        <v>21</v>
      </c>
      <c r="G13" s="352">
        <f>Data!H12</f>
        <v>0</v>
      </c>
      <c r="H13" s="353">
        <f>Data!I12</f>
        <v>227</v>
      </c>
      <c r="I13" s="354">
        <f t="shared" si="0"/>
        <v>0.31659693165969316</v>
      </c>
      <c r="J13" s="355">
        <f>Data!J12</f>
        <v>88</v>
      </c>
      <c r="K13" s="354">
        <f t="shared" si="1"/>
        <v>0.12273361227336123</v>
      </c>
      <c r="L13" s="355">
        <f>Data!K12</f>
        <v>141</v>
      </c>
      <c r="M13" s="354">
        <f t="shared" si="2"/>
        <v>0.19665271966527198</v>
      </c>
      <c r="N13" s="355">
        <f>Data!L12</f>
        <v>261</v>
      </c>
      <c r="O13" s="354">
        <f t="shared" si="3"/>
        <v>0.36401673640167365</v>
      </c>
      <c r="P13" s="356">
        <f>Data!M12</f>
        <v>717</v>
      </c>
      <c r="Q13" s="357">
        <f>Data!O12</f>
        <v>0</v>
      </c>
      <c r="R13" s="354">
        <f t="shared" si="4"/>
        <v>0</v>
      </c>
      <c r="S13" s="355">
        <f>Data!P12</f>
        <v>0</v>
      </c>
      <c r="T13" s="354">
        <f t="shared" si="5"/>
        <v>0</v>
      </c>
      <c r="U13" s="358">
        <f>Data!Q12</f>
        <v>0</v>
      </c>
      <c r="V13" s="354">
        <f t="shared" si="6"/>
        <v>0</v>
      </c>
      <c r="W13" s="355">
        <f>Data!R12</f>
        <v>0</v>
      </c>
      <c r="X13" s="354">
        <f t="shared" si="7"/>
        <v>0</v>
      </c>
      <c r="Y13" s="359">
        <f>Data!S12</f>
        <v>0</v>
      </c>
      <c r="Z13" s="360">
        <f>Data!U12</f>
        <v>0.03</v>
      </c>
      <c r="AA13" s="361">
        <f>Data!V12</f>
        <v>0</v>
      </c>
    </row>
    <row r="14" spans="1:28" s="348" customFormat="1" ht="21.75" customHeight="1" thickTop="1" thickBot="1" x14ac:dyDescent="0.4">
      <c r="B14" s="368" t="s">
        <v>71</v>
      </c>
      <c r="C14" s="368" t="s">
        <v>24</v>
      </c>
      <c r="D14" s="369">
        <v>2</v>
      </c>
      <c r="E14" s="368" t="s">
        <v>25</v>
      </c>
      <c r="F14" s="339" t="str">
        <f>Data!G13</f>
        <v>No data</v>
      </c>
      <c r="G14" s="364" t="str">
        <f>Data!H13</f>
        <v>No data</v>
      </c>
      <c r="H14" s="365" t="str">
        <f>Data!I13</f>
        <v>No data</v>
      </c>
      <c r="I14" s="341">
        <f t="shared" si="0"/>
        <v>0</v>
      </c>
      <c r="J14" s="342" t="str">
        <f>Data!J13</f>
        <v>No data</v>
      </c>
      <c r="K14" s="341">
        <f t="shared" si="1"/>
        <v>0</v>
      </c>
      <c r="L14" s="342" t="str">
        <f>Data!K13</f>
        <v>No data</v>
      </c>
      <c r="M14" s="341">
        <f t="shared" si="2"/>
        <v>0</v>
      </c>
      <c r="N14" s="342" t="str">
        <f>Data!L13</f>
        <v>No data</v>
      </c>
      <c r="O14" s="341">
        <f t="shared" si="3"/>
        <v>0</v>
      </c>
      <c r="P14" s="343" t="str">
        <f>Data!M13</f>
        <v>No data</v>
      </c>
      <c r="Q14" s="340" t="str">
        <f>Data!O13</f>
        <v>No data</v>
      </c>
      <c r="R14" s="341">
        <f t="shared" si="4"/>
        <v>0</v>
      </c>
      <c r="S14" s="342" t="str">
        <f>Data!P13</f>
        <v>No data</v>
      </c>
      <c r="T14" s="341">
        <f t="shared" si="5"/>
        <v>0</v>
      </c>
      <c r="U14" s="344" t="str">
        <f>Data!Q13</f>
        <v>No data</v>
      </c>
      <c r="V14" s="341">
        <f t="shared" si="6"/>
        <v>0</v>
      </c>
      <c r="W14" s="342" t="str">
        <f>Data!R13</f>
        <v>No data</v>
      </c>
      <c r="X14" s="341">
        <f t="shared" si="7"/>
        <v>0</v>
      </c>
      <c r="Y14" s="345" t="str">
        <f>Data!S13</f>
        <v>No data</v>
      </c>
      <c r="Z14" s="346" t="str">
        <f>Data!U13</f>
        <v>No data</v>
      </c>
      <c r="AA14" s="347" t="str">
        <f>Data!V13</f>
        <v>No data</v>
      </c>
    </row>
    <row r="15" spans="1:28" s="348" customFormat="1" ht="21.75" customHeight="1" thickTop="1" thickBot="1" x14ac:dyDescent="0.4">
      <c r="B15" s="366" t="s">
        <v>77</v>
      </c>
      <c r="C15" s="366" t="s">
        <v>24</v>
      </c>
      <c r="D15" s="367">
        <v>2</v>
      </c>
      <c r="E15" s="366" t="s">
        <v>25</v>
      </c>
      <c r="F15" s="351">
        <f>Data!G14</f>
        <v>9</v>
      </c>
      <c r="G15" s="352">
        <f>Data!H14</f>
        <v>5</v>
      </c>
      <c r="H15" s="353">
        <f>Data!I14</f>
        <v>14</v>
      </c>
      <c r="I15" s="354">
        <f t="shared" si="0"/>
        <v>0.15909090909090909</v>
      </c>
      <c r="J15" s="355">
        <f>Data!J14</f>
        <v>43</v>
      </c>
      <c r="K15" s="354">
        <f t="shared" si="1"/>
        <v>0.48863636363636365</v>
      </c>
      <c r="L15" s="355">
        <f>Data!K14</f>
        <v>31</v>
      </c>
      <c r="M15" s="354">
        <f t="shared" si="2"/>
        <v>0.35227272727272729</v>
      </c>
      <c r="N15" s="355">
        <f>Data!L14</f>
        <v>0</v>
      </c>
      <c r="O15" s="354">
        <f t="shared" si="3"/>
        <v>0</v>
      </c>
      <c r="P15" s="356">
        <f>Data!M14</f>
        <v>88</v>
      </c>
      <c r="Q15" s="357">
        <f>Data!O14</f>
        <v>15</v>
      </c>
      <c r="R15" s="354">
        <f t="shared" si="4"/>
        <v>0.39473684210526316</v>
      </c>
      <c r="S15" s="355">
        <f>Data!P14</f>
        <v>14</v>
      </c>
      <c r="T15" s="354">
        <f t="shared" si="5"/>
        <v>0.36842105263157893</v>
      </c>
      <c r="U15" s="358">
        <f>Data!Q14</f>
        <v>9</v>
      </c>
      <c r="V15" s="354">
        <f t="shared" si="6"/>
        <v>0.23684210526315788</v>
      </c>
      <c r="W15" s="355">
        <f>Data!R14</f>
        <v>0</v>
      </c>
      <c r="X15" s="354">
        <f t="shared" si="7"/>
        <v>0</v>
      </c>
      <c r="Y15" s="359">
        <f>Data!S14</f>
        <v>38</v>
      </c>
      <c r="Z15" s="360">
        <f>Data!U14</f>
        <v>0</v>
      </c>
      <c r="AA15" s="361">
        <f>Data!V14</f>
        <v>7.0000000000000007E-2</v>
      </c>
    </row>
    <row r="16" spans="1:28" s="348" customFormat="1" ht="21.75" customHeight="1" thickTop="1" thickBot="1" x14ac:dyDescent="0.4">
      <c r="B16" s="337" t="s">
        <v>78</v>
      </c>
      <c r="C16" s="337" t="s">
        <v>24</v>
      </c>
      <c r="D16" s="338">
        <v>2</v>
      </c>
      <c r="E16" s="337" t="s">
        <v>25</v>
      </c>
      <c r="F16" s="339" t="str">
        <f>Data!G15</f>
        <v>No data</v>
      </c>
      <c r="G16" s="364" t="str">
        <f>Data!H15</f>
        <v>No data</v>
      </c>
      <c r="H16" s="365" t="str">
        <f>Data!I15</f>
        <v>No data</v>
      </c>
      <c r="I16" s="341">
        <f t="shared" si="0"/>
        <v>0</v>
      </c>
      <c r="J16" s="342" t="str">
        <f>Data!J15</f>
        <v>No data</v>
      </c>
      <c r="K16" s="341">
        <f t="shared" si="1"/>
        <v>0</v>
      </c>
      <c r="L16" s="342" t="str">
        <f>Data!K15</f>
        <v>No data</v>
      </c>
      <c r="M16" s="341">
        <f t="shared" si="2"/>
        <v>0</v>
      </c>
      <c r="N16" s="342" t="str">
        <f>Data!L15</f>
        <v>No data</v>
      </c>
      <c r="O16" s="341">
        <f t="shared" si="3"/>
        <v>0</v>
      </c>
      <c r="P16" s="343" t="str">
        <f>Data!M15</f>
        <v>No data</v>
      </c>
      <c r="Q16" s="340" t="str">
        <f>Data!O15</f>
        <v>No data</v>
      </c>
      <c r="R16" s="341">
        <f t="shared" si="4"/>
        <v>0</v>
      </c>
      <c r="S16" s="342" t="str">
        <f>Data!P15</f>
        <v>No data</v>
      </c>
      <c r="T16" s="341">
        <f t="shared" si="5"/>
        <v>0</v>
      </c>
      <c r="U16" s="344" t="str">
        <f>Data!Q15</f>
        <v>No data</v>
      </c>
      <c r="V16" s="341">
        <f t="shared" si="6"/>
        <v>0</v>
      </c>
      <c r="W16" s="342" t="str">
        <f>Data!R15</f>
        <v>No data</v>
      </c>
      <c r="X16" s="341">
        <f t="shared" si="7"/>
        <v>0</v>
      </c>
      <c r="Y16" s="345" t="str">
        <f>Data!S15</f>
        <v>No data</v>
      </c>
      <c r="Z16" s="346" t="str">
        <f>Data!U15</f>
        <v>No data</v>
      </c>
      <c r="AA16" s="347" t="str">
        <f>Data!V15</f>
        <v>No data</v>
      </c>
    </row>
    <row r="17" spans="2:27" s="348" customFormat="1" ht="21.75" customHeight="1" thickTop="1" thickBot="1" x14ac:dyDescent="0.4">
      <c r="B17" s="366" t="s">
        <v>60</v>
      </c>
      <c r="C17" s="366" t="s">
        <v>24</v>
      </c>
      <c r="D17" s="367">
        <v>2</v>
      </c>
      <c r="E17" s="367" t="s">
        <v>25</v>
      </c>
      <c r="F17" s="351" t="str">
        <f>Data!G16</f>
        <v>No data</v>
      </c>
      <c r="G17" s="352" t="str">
        <f>Data!H16</f>
        <v>No data</v>
      </c>
      <c r="H17" s="353" t="str">
        <f>Data!I16</f>
        <v>No data</v>
      </c>
      <c r="I17" s="354">
        <f t="shared" si="0"/>
        <v>0</v>
      </c>
      <c r="J17" s="355" t="str">
        <f>Data!J16</f>
        <v>No data</v>
      </c>
      <c r="K17" s="354">
        <f t="shared" si="1"/>
        <v>0</v>
      </c>
      <c r="L17" s="355" t="str">
        <f>Data!K16</f>
        <v>No data</v>
      </c>
      <c r="M17" s="354">
        <f t="shared" si="2"/>
        <v>0</v>
      </c>
      <c r="N17" s="355" t="str">
        <f>Data!L16</f>
        <v>No data</v>
      </c>
      <c r="O17" s="354">
        <f t="shared" si="3"/>
        <v>0</v>
      </c>
      <c r="P17" s="356" t="str">
        <f>Data!M16</f>
        <v>No data</v>
      </c>
      <c r="Q17" s="357" t="str">
        <f>Data!O16</f>
        <v>No data</v>
      </c>
      <c r="R17" s="354">
        <f t="shared" si="4"/>
        <v>0</v>
      </c>
      <c r="S17" s="355" t="str">
        <f>Data!P16</f>
        <v>No data</v>
      </c>
      <c r="T17" s="354">
        <f t="shared" si="5"/>
        <v>0</v>
      </c>
      <c r="U17" s="358" t="str">
        <f>Data!Q16</f>
        <v>No data</v>
      </c>
      <c r="V17" s="354">
        <f t="shared" si="6"/>
        <v>0</v>
      </c>
      <c r="W17" s="355" t="str">
        <f>Data!R16</f>
        <v>No data</v>
      </c>
      <c r="X17" s="354">
        <f t="shared" si="7"/>
        <v>0</v>
      </c>
      <c r="Y17" s="359" t="str">
        <f>Data!S16</f>
        <v>No data</v>
      </c>
      <c r="Z17" s="360" t="str">
        <f>Data!U16</f>
        <v>No data</v>
      </c>
      <c r="AA17" s="361" t="str">
        <f>Data!V16</f>
        <v>No data</v>
      </c>
    </row>
    <row r="18" spans="2:27" s="348" customFormat="1" ht="21.75" customHeight="1" thickTop="1" thickBot="1" x14ac:dyDescent="0.4">
      <c r="B18" s="337" t="s">
        <v>79</v>
      </c>
      <c r="C18" s="337" t="s">
        <v>24</v>
      </c>
      <c r="D18" s="338">
        <v>2</v>
      </c>
      <c r="E18" s="337" t="s">
        <v>26</v>
      </c>
      <c r="F18" s="339" t="str">
        <f>Data!G17</f>
        <v>No data</v>
      </c>
      <c r="G18" s="364" t="str">
        <f>Data!H17</f>
        <v>No data</v>
      </c>
      <c r="H18" s="365" t="str">
        <f>Data!I17</f>
        <v>No data</v>
      </c>
      <c r="I18" s="341">
        <f t="shared" si="0"/>
        <v>0</v>
      </c>
      <c r="J18" s="342" t="str">
        <f>Data!J17</f>
        <v>No data</v>
      </c>
      <c r="K18" s="341">
        <f t="shared" si="1"/>
        <v>0</v>
      </c>
      <c r="L18" s="342" t="str">
        <f>Data!K17</f>
        <v>No data</v>
      </c>
      <c r="M18" s="341">
        <f t="shared" si="2"/>
        <v>0</v>
      </c>
      <c r="N18" s="342" t="str">
        <f>Data!L17</f>
        <v>No data</v>
      </c>
      <c r="O18" s="341">
        <f t="shared" si="3"/>
        <v>0</v>
      </c>
      <c r="P18" s="343" t="str">
        <f>Data!M17</f>
        <v>No data</v>
      </c>
      <c r="Q18" s="340" t="str">
        <f>Data!O17</f>
        <v>No data</v>
      </c>
      <c r="R18" s="341">
        <f t="shared" si="4"/>
        <v>0</v>
      </c>
      <c r="S18" s="342" t="str">
        <f>Data!P17</f>
        <v>No data</v>
      </c>
      <c r="T18" s="341">
        <f t="shared" si="5"/>
        <v>0</v>
      </c>
      <c r="U18" s="344" t="str">
        <f>Data!Q17</f>
        <v>No data</v>
      </c>
      <c r="V18" s="341">
        <f t="shared" si="6"/>
        <v>0</v>
      </c>
      <c r="W18" s="342" t="str">
        <f>Data!R17</f>
        <v>No data</v>
      </c>
      <c r="X18" s="341">
        <f t="shared" si="7"/>
        <v>0</v>
      </c>
      <c r="Y18" s="345" t="str">
        <f>Data!S17</f>
        <v>No data</v>
      </c>
      <c r="Z18" s="346" t="str">
        <f>Data!U17</f>
        <v>No data</v>
      </c>
      <c r="AA18" s="347" t="str">
        <f>Data!V17</f>
        <v>No data</v>
      </c>
    </row>
    <row r="19" spans="2:27" s="348" customFormat="1" ht="21.75" customHeight="1" thickTop="1" thickBot="1" x14ac:dyDescent="0.4">
      <c r="B19" s="349" t="s">
        <v>74</v>
      </c>
      <c r="C19" s="349" t="s">
        <v>24</v>
      </c>
      <c r="D19" s="350">
        <v>2</v>
      </c>
      <c r="E19" s="349" t="s">
        <v>26</v>
      </c>
      <c r="F19" s="351" t="str">
        <f>Data!G18</f>
        <v>No data</v>
      </c>
      <c r="G19" s="352" t="str">
        <f>Data!H18</f>
        <v>No data</v>
      </c>
      <c r="H19" s="353" t="str">
        <f>Data!I18</f>
        <v>No data</v>
      </c>
      <c r="I19" s="354">
        <f t="shared" si="0"/>
        <v>0</v>
      </c>
      <c r="J19" s="355" t="str">
        <f>Data!J18</f>
        <v>No data</v>
      </c>
      <c r="K19" s="354">
        <f t="shared" si="1"/>
        <v>0</v>
      </c>
      <c r="L19" s="355" t="str">
        <f>Data!K18</f>
        <v>No data</v>
      </c>
      <c r="M19" s="354">
        <f t="shared" si="2"/>
        <v>0</v>
      </c>
      <c r="N19" s="355" t="str">
        <f>Data!L18</f>
        <v>No data</v>
      </c>
      <c r="O19" s="354">
        <f t="shared" si="3"/>
        <v>0</v>
      </c>
      <c r="P19" s="356" t="str">
        <f>Data!M18</f>
        <v>No data</v>
      </c>
      <c r="Q19" s="357" t="str">
        <f>Data!O18</f>
        <v>No data</v>
      </c>
      <c r="R19" s="354">
        <f t="shared" si="4"/>
        <v>0</v>
      </c>
      <c r="S19" s="355" t="str">
        <f>Data!P18</f>
        <v>No data</v>
      </c>
      <c r="T19" s="354">
        <f t="shared" si="5"/>
        <v>0</v>
      </c>
      <c r="U19" s="358" t="str">
        <f>Data!Q18</f>
        <v>No data</v>
      </c>
      <c r="V19" s="354">
        <f t="shared" si="6"/>
        <v>0</v>
      </c>
      <c r="W19" s="355" t="str">
        <f>Data!R18</f>
        <v>No data</v>
      </c>
      <c r="X19" s="354">
        <f t="shared" si="7"/>
        <v>0</v>
      </c>
      <c r="Y19" s="359" t="str">
        <f>Data!S18</f>
        <v>No data</v>
      </c>
      <c r="Z19" s="360" t="str">
        <f>Data!U18</f>
        <v>No data</v>
      </c>
      <c r="AA19" s="361" t="str">
        <f>Data!V18</f>
        <v>No data</v>
      </c>
    </row>
    <row r="20" spans="2:27" s="348" customFormat="1" ht="21.75" customHeight="1" thickTop="1" thickBot="1" x14ac:dyDescent="0.4">
      <c r="B20" s="337" t="s">
        <v>70</v>
      </c>
      <c r="C20" s="337" t="s">
        <v>24</v>
      </c>
      <c r="D20" s="338">
        <v>2</v>
      </c>
      <c r="E20" s="337" t="s">
        <v>26</v>
      </c>
      <c r="F20" s="339">
        <f>Data!G19</f>
        <v>0</v>
      </c>
      <c r="G20" s="364">
        <f>Data!H19</f>
        <v>26</v>
      </c>
      <c r="H20" s="365">
        <f>Data!I19</f>
        <v>0</v>
      </c>
      <c r="I20" s="341">
        <f t="shared" si="0"/>
        <v>0</v>
      </c>
      <c r="J20" s="342">
        <f>Data!J19</f>
        <v>0</v>
      </c>
      <c r="K20" s="341">
        <f t="shared" si="1"/>
        <v>0</v>
      </c>
      <c r="L20" s="342">
        <f>Data!K19</f>
        <v>0</v>
      </c>
      <c r="M20" s="341">
        <f t="shared" si="2"/>
        <v>0</v>
      </c>
      <c r="N20" s="342">
        <f>Data!L19</f>
        <v>0</v>
      </c>
      <c r="O20" s="341">
        <f t="shared" si="3"/>
        <v>0</v>
      </c>
      <c r="P20" s="343">
        <f>Data!M19</f>
        <v>0</v>
      </c>
      <c r="Q20" s="340">
        <f>Data!O19</f>
        <v>38</v>
      </c>
      <c r="R20" s="341">
        <f t="shared" si="4"/>
        <v>0.2814814814814815</v>
      </c>
      <c r="S20" s="342">
        <f>Data!P19</f>
        <v>58</v>
      </c>
      <c r="T20" s="341">
        <f t="shared" si="5"/>
        <v>0.42962962962962964</v>
      </c>
      <c r="U20" s="344">
        <f>Data!Q19</f>
        <v>29</v>
      </c>
      <c r="V20" s="341">
        <f t="shared" si="6"/>
        <v>0.21481481481481482</v>
      </c>
      <c r="W20" s="342">
        <f>Data!R19</f>
        <v>10</v>
      </c>
      <c r="X20" s="341">
        <f t="shared" si="7"/>
        <v>7.407407407407407E-2</v>
      </c>
      <c r="Y20" s="345">
        <f>Data!S19</f>
        <v>135</v>
      </c>
      <c r="Z20" s="346">
        <f>Data!U19</f>
        <v>0</v>
      </c>
      <c r="AA20" s="347">
        <f>Data!V19</f>
        <v>0.08</v>
      </c>
    </row>
    <row r="21" spans="2:27" s="348" customFormat="1" ht="21.75" customHeight="1" thickTop="1" thickBot="1" x14ac:dyDescent="0.4">
      <c r="B21" s="349" t="s">
        <v>80</v>
      </c>
      <c r="C21" s="349" t="s">
        <v>24</v>
      </c>
      <c r="D21" s="350">
        <v>2</v>
      </c>
      <c r="E21" s="349" t="s">
        <v>26</v>
      </c>
      <c r="F21" s="351" t="str">
        <f>Data!G20</f>
        <v>No data</v>
      </c>
      <c r="G21" s="352" t="str">
        <f>Data!H20</f>
        <v>No data</v>
      </c>
      <c r="H21" s="353" t="str">
        <f>Data!I20</f>
        <v>No data</v>
      </c>
      <c r="I21" s="354">
        <f t="shared" si="0"/>
        <v>0</v>
      </c>
      <c r="J21" s="355" t="str">
        <f>Data!J20</f>
        <v>No data</v>
      </c>
      <c r="K21" s="354">
        <f t="shared" si="1"/>
        <v>0</v>
      </c>
      <c r="L21" s="355" t="str">
        <f>Data!K20</f>
        <v>No data</v>
      </c>
      <c r="M21" s="354">
        <f t="shared" si="2"/>
        <v>0</v>
      </c>
      <c r="N21" s="355" t="str">
        <f>Data!L20</f>
        <v>No data</v>
      </c>
      <c r="O21" s="354">
        <f t="shared" si="3"/>
        <v>0</v>
      </c>
      <c r="P21" s="356" t="str">
        <f>Data!M20</f>
        <v>No data</v>
      </c>
      <c r="Q21" s="357" t="str">
        <f>Data!O20</f>
        <v>No data</v>
      </c>
      <c r="R21" s="354">
        <f t="shared" si="4"/>
        <v>0</v>
      </c>
      <c r="S21" s="355" t="str">
        <f>Data!P20</f>
        <v>No data</v>
      </c>
      <c r="T21" s="354">
        <f t="shared" si="5"/>
        <v>0</v>
      </c>
      <c r="U21" s="358" t="str">
        <f>Data!Q20</f>
        <v>No data</v>
      </c>
      <c r="V21" s="354">
        <f t="shared" si="6"/>
        <v>0</v>
      </c>
      <c r="W21" s="355" t="str">
        <f>Data!R20</f>
        <v>No data</v>
      </c>
      <c r="X21" s="354">
        <f t="shared" si="7"/>
        <v>0</v>
      </c>
      <c r="Y21" s="359" t="str">
        <f>Data!S20</f>
        <v>No data</v>
      </c>
      <c r="Z21" s="360" t="str">
        <f>Data!U20</f>
        <v>No data</v>
      </c>
      <c r="AA21" s="361" t="str">
        <f>Data!V20</f>
        <v>No data</v>
      </c>
    </row>
    <row r="22" spans="2:27" s="348" customFormat="1" ht="21.75" customHeight="1" thickTop="1" thickBot="1" x14ac:dyDescent="0.4">
      <c r="B22" s="337" t="s">
        <v>66</v>
      </c>
      <c r="C22" s="337" t="s">
        <v>24</v>
      </c>
      <c r="D22" s="338">
        <v>2</v>
      </c>
      <c r="E22" s="337" t="s">
        <v>26</v>
      </c>
      <c r="F22" s="339">
        <f>Data!G21</f>
        <v>0</v>
      </c>
      <c r="G22" s="364">
        <f>Data!H21</f>
        <v>0</v>
      </c>
      <c r="H22" s="365">
        <f>Data!I21</f>
        <v>4</v>
      </c>
      <c r="I22" s="341">
        <f t="shared" si="0"/>
        <v>1</v>
      </c>
      <c r="J22" s="342">
        <f>Data!J21</f>
        <v>0</v>
      </c>
      <c r="K22" s="341">
        <f t="shared" si="1"/>
        <v>0</v>
      </c>
      <c r="L22" s="342">
        <f>Data!K21</f>
        <v>0</v>
      </c>
      <c r="M22" s="341">
        <f t="shared" si="2"/>
        <v>0</v>
      </c>
      <c r="N22" s="342">
        <f>Data!L21</f>
        <v>0</v>
      </c>
      <c r="O22" s="341">
        <f t="shared" si="3"/>
        <v>0</v>
      </c>
      <c r="P22" s="343">
        <f>Data!M21</f>
        <v>4</v>
      </c>
      <c r="Q22" s="340">
        <f>Data!O21</f>
        <v>0</v>
      </c>
      <c r="R22" s="341">
        <f t="shared" si="4"/>
        <v>0</v>
      </c>
      <c r="S22" s="342">
        <f>Data!P21</f>
        <v>0</v>
      </c>
      <c r="T22" s="370">
        <f t="shared" si="5"/>
        <v>0</v>
      </c>
      <c r="U22" s="344">
        <f>Data!Q21</f>
        <v>0</v>
      </c>
      <c r="V22" s="341">
        <f t="shared" si="6"/>
        <v>0</v>
      </c>
      <c r="W22" s="342">
        <f>Data!R21</f>
        <v>0</v>
      </c>
      <c r="X22" s="341">
        <f t="shared" si="7"/>
        <v>0</v>
      </c>
      <c r="Y22" s="345">
        <f>Data!S21</f>
        <v>0</v>
      </c>
      <c r="Z22" s="346">
        <f>Data!U21</f>
        <v>0.05</v>
      </c>
      <c r="AA22" s="347">
        <f>Data!V21</f>
        <v>0</v>
      </c>
    </row>
    <row r="23" spans="2:27" s="348" customFormat="1" ht="21.75" customHeight="1" thickTop="1" thickBot="1" x14ac:dyDescent="0.4">
      <c r="B23" s="349" t="s">
        <v>67</v>
      </c>
      <c r="C23" s="349" t="s">
        <v>24</v>
      </c>
      <c r="D23" s="350">
        <v>2</v>
      </c>
      <c r="E23" s="349" t="s">
        <v>26</v>
      </c>
      <c r="F23" s="351">
        <f>Data!G22</f>
        <v>0</v>
      </c>
      <c r="G23" s="352">
        <f>Data!H22</f>
        <v>26</v>
      </c>
      <c r="H23" s="357">
        <f>Data!I22</f>
        <v>0</v>
      </c>
      <c r="I23" s="354">
        <f t="shared" si="0"/>
        <v>0</v>
      </c>
      <c r="J23" s="355">
        <f>Data!J22</f>
        <v>0</v>
      </c>
      <c r="K23" s="354">
        <f t="shared" si="1"/>
        <v>0</v>
      </c>
      <c r="L23" s="355">
        <f>Data!K22</f>
        <v>0</v>
      </c>
      <c r="M23" s="354">
        <f t="shared" si="2"/>
        <v>0</v>
      </c>
      <c r="N23" s="355">
        <f>Data!L22</f>
        <v>0</v>
      </c>
      <c r="O23" s="354">
        <f t="shared" si="3"/>
        <v>0</v>
      </c>
      <c r="P23" s="356">
        <f>Data!M22</f>
        <v>0</v>
      </c>
      <c r="Q23" s="357">
        <f>Data!O22</f>
        <v>0</v>
      </c>
      <c r="R23" s="354">
        <f t="shared" si="4"/>
        <v>0</v>
      </c>
      <c r="S23" s="355">
        <f>Data!P22</f>
        <v>0</v>
      </c>
      <c r="T23" s="354">
        <f t="shared" si="5"/>
        <v>0</v>
      </c>
      <c r="U23" s="371">
        <f>Data!Q22</f>
        <v>0</v>
      </c>
      <c r="V23" s="354">
        <f t="shared" si="6"/>
        <v>0</v>
      </c>
      <c r="W23" s="355">
        <f>Data!R22</f>
        <v>0</v>
      </c>
      <c r="X23" s="354">
        <f t="shared" si="7"/>
        <v>0</v>
      </c>
      <c r="Y23" s="359">
        <f>Data!S22</f>
        <v>0</v>
      </c>
      <c r="Z23" s="360">
        <f>Data!U22</f>
        <v>0</v>
      </c>
      <c r="AA23" s="361">
        <f>Data!V22</f>
        <v>0</v>
      </c>
    </row>
    <row r="24" spans="2:27" s="348" customFormat="1" ht="21.75" customHeight="1" thickTop="1" thickBot="1" x14ac:dyDescent="0.4">
      <c r="B24" s="362" t="s">
        <v>81</v>
      </c>
      <c r="C24" s="362" t="s">
        <v>24</v>
      </c>
      <c r="D24" s="363">
        <v>2</v>
      </c>
      <c r="E24" s="362" t="s">
        <v>26</v>
      </c>
      <c r="F24" s="339">
        <f>Data!G23</f>
        <v>0</v>
      </c>
      <c r="G24" s="364">
        <f>Data!H23</f>
        <v>0</v>
      </c>
      <c r="H24" s="340">
        <f>Data!I23</f>
        <v>35</v>
      </c>
      <c r="I24" s="341">
        <f t="shared" si="0"/>
        <v>0.19774011299435029</v>
      </c>
      <c r="J24" s="342">
        <f>Data!J23</f>
        <v>31</v>
      </c>
      <c r="K24" s="341">
        <f t="shared" si="1"/>
        <v>0.1751412429378531</v>
      </c>
      <c r="L24" s="342">
        <f>Data!K23</f>
        <v>69</v>
      </c>
      <c r="M24" s="341">
        <f t="shared" si="2"/>
        <v>0.38983050847457629</v>
      </c>
      <c r="N24" s="342">
        <f>Data!L23</f>
        <v>42</v>
      </c>
      <c r="O24" s="341">
        <f t="shared" si="3"/>
        <v>0.23728813559322035</v>
      </c>
      <c r="P24" s="343">
        <f>Data!M23</f>
        <v>177</v>
      </c>
      <c r="Q24" s="340">
        <f>Data!O23</f>
        <v>0</v>
      </c>
      <c r="R24" s="341">
        <f t="shared" si="4"/>
        <v>0</v>
      </c>
      <c r="S24" s="342">
        <f>Data!P23</f>
        <v>0</v>
      </c>
      <c r="T24" s="341">
        <f t="shared" si="5"/>
        <v>0</v>
      </c>
      <c r="U24" s="344">
        <f>Data!Q23</f>
        <v>0</v>
      </c>
      <c r="V24" s="341">
        <f t="shared" si="6"/>
        <v>0</v>
      </c>
      <c r="W24" s="342">
        <f>Data!R23</f>
        <v>0</v>
      </c>
      <c r="X24" s="341">
        <f t="shared" si="7"/>
        <v>0</v>
      </c>
      <c r="Y24" s="345">
        <f>Data!S23</f>
        <v>0</v>
      </c>
      <c r="Z24" s="346">
        <f>Data!U23</f>
        <v>0</v>
      </c>
      <c r="AA24" s="347">
        <f>Data!V23</f>
        <v>0</v>
      </c>
    </row>
    <row r="25" spans="2:27" s="348" customFormat="1" ht="21.75" customHeight="1" thickTop="1" thickBot="1" x14ac:dyDescent="0.4">
      <c r="B25" s="372" t="s">
        <v>82</v>
      </c>
      <c r="C25" s="372" t="s">
        <v>24</v>
      </c>
      <c r="D25" s="373">
        <v>2</v>
      </c>
      <c r="E25" s="372" t="s">
        <v>26</v>
      </c>
      <c r="F25" s="351" t="str">
        <f>Data!G24</f>
        <v>No data</v>
      </c>
      <c r="G25" s="352" t="str">
        <f>Data!H24</f>
        <v>No data</v>
      </c>
      <c r="H25" s="357" t="str">
        <f>Data!I24</f>
        <v>No data</v>
      </c>
      <c r="I25" s="354">
        <f t="shared" si="0"/>
        <v>0</v>
      </c>
      <c r="J25" s="355" t="str">
        <f>Data!J24</f>
        <v>No data</v>
      </c>
      <c r="K25" s="354">
        <f t="shared" si="1"/>
        <v>0</v>
      </c>
      <c r="L25" s="355" t="str">
        <f>Data!K24</f>
        <v>No data</v>
      </c>
      <c r="M25" s="354">
        <f t="shared" si="2"/>
        <v>0</v>
      </c>
      <c r="N25" s="355" t="str">
        <f>Data!L24</f>
        <v>No data</v>
      </c>
      <c r="O25" s="354">
        <f t="shared" si="3"/>
        <v>0</v>
      </c>
      <c r="P25" s="356" t="str">
        <f>Data!M24</f>
        <v>No data</v>
      </c>
      <c r="Q25" s="357" t="str">
        <f>Data!O24</f>
        <v>No data</v>
      </c>
      <c r="R25" s="354">
        <f t="shared" si="4"/>
        <v>0</v>
      </c>
      <c r="S25" s="355" t="str">
        <f>Data!P24</f>
        <v>No data</v>
      </c>
      <c r="T25" s="354">
        <f t="shared" si="5"/>
        <v>0</v>
      </c>
      <c r="U25" s="371" t="str">
        <f>Data!Q24</f>
        <v>No data</v>
      </c>
      <c r="V25" s="354">
        <f t="shared" si="6"/>
        <v>0</v>
      </c>
      <c r="W25" s="355" t="str">
        <f>Data!R24</f>
        <v>No data</v>
      </c>
      <c r="X25" s="354">
        <f t="shared" si="7"/>
        <v>0</v>
      </c>
      <c r="Y25" s="359" t="str">
        <f>Data!S24</f>
        <v>No data</v>
      </c>
      <c r="Z25" s="360" t="str">
        <f>Data!U24</f>
        <v>No data</v>
      </c>
      <c r="AA25" s="361" t="str">
        <f>Data!V24</f>
        <v>No data</v>
      </c>
    </row>
    <row r="26" spans="2:27" s="263" customFormat="1" ht="15" thickTop="1" x14ac:dyDescent="0.35">
      <c r="B26" s="374"/>
      <c r="C26" s="374"/>
      <c r="D26" s="374"/>
      <c r="E26" s="374"/>
      <c r="F26" s="334"/>
      <c r="G26" s="334"/>
      <c r="H26" s="375"/>
      <c r="I26" s="334"/>
      <c r="J26" s="375"/>
      <c r="K26" s="334"/>
      <c r="L26" s="375"/>
      <c r="M26" s="334"/>
      <c r="N26" s="375"/>
      <c r="O26" s="334"/>
      <c r="P26" s="334"/>
      <c r="Q26" s="375"/>
      <c r="R26" s="334"/>
      <c r="S26" s="375"/>
      <c r="T26" s="334"/>
      <c r="U26" s="375"/>
      <c r="V26" s="334"/>
      <c r="W26" s="375"/>
      <c r="X26" s="334"/>
      <c r="Y26" s="334"/>
      <c r="Z26" s="334"/>
      <c r="AA26" s="334"/>
    </row>
    <row r="27" spans="2:27" s="263" customFormat="1" ht="15" thickBot="1" x14ac:dyDescent="0.4">
      <c r="B27" s="374"/>
      <c r="C27" s="374"/>
      <c r="D27" s="374"/>
      <c r="E27" s="374"/>
      <c r="F27" s="334"/>
      <c r="G27" s="334"/>
      <c r="H27" s="375"/>
      <c r="I27" s="334"/>
      <c r="J27" s="375"/>
      <c r="K27" s="334"/>
      <c r="L27" s="375"/>
      <c r="M27" s="334"/>
      <c r="N27" s="375"/>
      <c r="O27" s="334"/>
      <c r="P27" s="334"/>
      <c r="Q27" s="375"/>
      <c r="R27" s="334"/>
      <c r="S27" s="375"/>
      <c r="T27" s="334"/>
      <c r="U27" s="375"/>
      <c r="V27" s="334"/>
      <c r="W27" s="375"/>
      <c r="X27" s="334"/>
      <c r="Y27" s="334"/>
      <c r="Z27" s="334"/>
      <c r="AA27" s="334"/>
    </row>
    <row r="28" spans="2:27" s="263" customFormat="1" ht="15" x14ac:dyDescent="0.25">
      <c r="B28" s="433" t="s">
        <v>115</v>
      </c>
      <c r="C28" s="598" t="s">
        <v>116</v>
      </c>
      <c r="D28" s="599"/>
      <c r="E28" s="600"/>
      <c r="F28" s="434" t="s">
        <v>107</v>
      </c>
      <c r="G28" s="414"/>
      <c r="H28" s="435"/>
      <c r="I28" s="436"/>
      <c r="J28" s="439" t="s">
        <v>113</v>
      </c>
      <c r="K28" s="440"/>
      <c r="L28" s="423" t="s">
        <v>113</v>
      </c>
      <c r="M28" s="424"/>
      <c r="N28" s="427" t="s">
        <v>113</v>
      </c>
      <c r="O28" s="428"/>
      <c r="P28" s="376"/>
      <c r="Q28" s="435"/>
      <c r="R28" s="436"/>
      <c r="S28" s="439" t="s">
        <v>113</v>
      </c>
      <c r="T28" s="440"/>
      <c r="U28" s="423" t="s">
        <v>113</v>
      </c>
      <c r="V28" s="424"/>
      <c r="W28" s="427" t="s">
        <v>113</v>
      </c>
      <c r="X28" s="428"/>
      <c r="Y28" s="377"/>
      <c r="Z28" s="413" t="s">
        <v>110</v>
      </c>
      <c r="AA28" s="414"/>
    </row>
    <row r="29" spans="2:27" s="263" customFormat="1" ht="15" x14ac:dyDescent="0.25">
      <c r="B29" s="433"/>
      <c r="C29" s="601"/>
      <c r="D29" s="602"/>
      <c r="E29" s="603"/>
      <c r="F29" s="415" t="s">
        <v>108</v>
      </c>
      <c r="G29" s="416"/>
      <c r="H29" s="437"/>
      <c r="I29" s="438"/>
      <c r="J29" s="441"/>
      <c r="K29" s="442"/>
      <c r="L29" s="425"/>
      <c r="M29" s="426"/>
      <c r="N29" s="429"/>
      <c r="O29" s="430"/>
      <c r="P29" s="378"/>
      <c r="Q29" s="437"/>
      <c r="R29" s="438"/>
      <c r="S29" s="441"/>
      <c r="T29" s="442"/>
      <c r="U29" s="425"/>
      <c r="V29" s="426"/>
      <c r="W29" s="429"/>
      <c r="X29" s="430"/>
      <c r="Y29" s="379"/>
      <c r="Z29" s="417" t="s">
        <v>111</v>
      </c>
      <c r="AA29" s="416"/>
    </row>
    <row r="30" spans="2:27" s="263" customFormat="1" ht="15.75" thickBot="1" x14ac:dyDescent="0.3">
      <c r="B30" s="433"/>
      <c r="C30" s="604"/>
      <c r="D30" s="605"/>
      <c r="E30" s="606"/>
      <c r="F30" s="447" t="s">
        <v>109</v>
      </c>
      <c r="G30" s="422"/>
      <c r="H30" s="418"/>
      <c r="I30" s="419"/>
      <c r="J30" s="420" t="s">
        <v>114</v>
      </c>
      <c r="K30" s="419"/>
      <c r="L30" s="420" t="s">
        <v>114</v>
      </c>
      <c r="M30" s="419"/>
      <c r="N30" s="420" t="s">
        <v>114</v>
      </c>
      <c r="O30" s="419"/>
      <c r="P30" s="380"/>
      <c r="Q30" s="418"/>
      <c r="R30" s="419"/>
      <c r="S30" s="420" t="s">
        <v>114</v>
      </c>
      <c r="T30" s="419"/>
      <c r="U30" s="420" t="s">
        <v>114</v>
      </c>
      <c r="V30" s="419"/>
      <c r="W30" s="420" t="s">
        <v>114</v>
      </c>
      <c r="X30" s="419"/>
      <c r="Y30" s="381"/>
      <c r="Z30" s="421" t="s">
        <v>112</v>
      </c>
      <c r="AA30" s="422"/>
    </row>
    <row r="31" spans="2:27" s="263" customFormat="1" ht="14.45" x14ac:dyDescent="0.35">
      <c r="B31" s="382"/>
      <c r="C31" s="382"/>
      <c r="D31" s="382"/>
      <c r="E31" s="382"/>
      <c r="F31" s="383"/>
      <c r="G31" s="383"/>
      <c r="H31" s="384"/>
      <c r="I31" s="383"/>
      <c r="J31" s="384"/>
      <c r="K31" s="383"/>
      <c r="L31" s="384"/>
      <c r="M31" s="383"/>
      <c r="N31" s="384"/>
      <c r="O31" s="383"/>
      <c r="P31" s="383"/>
      <c r="Q31" s="384"/>
      <c r="R31" s="383"/>
      <c r="S31" s="384"/>
      <c r="T31" s="383"/>
      <c r="U31" s="384"/>
      <c r="V31" s="383"/>
      <c r="W31" s="384"/>
      <c r="X31" s="383"/>
      <c r="Y31" s="383"/>
      <c r="Z31" s="383"/>
      <c r="AA31" s="385"/>
    </row>
    <row r="32" spans="2:27" s="263" customFormat="1" ht="14.45" x14ac:dyDescent="0.35">
      <c r="B32" s="334"/>
      <c r="C32" s="334"/>
      <c r="D32" s="334"/>
      <c r="E32" s="334"/>
      <c r="F32" s="386">
        <v>10</v>
      </c>
      <c r="G32" s="386">
        <v>10</v>
      </c>
      <c r="H32" s="387">
        <v>10</v>
      </c>
      <c r="I32" s="386"/>
      <c r="J32" s="387">
        <v>10</v>
      </c>
      <c r="K32" s="386">
        <v>10</v>
      </c>
      <c r="L32" s="387">
        <v>10</v>
      </c>
      <c r="M32" s="386"/>
      <c r="N32" s="387"/>
      <c r="O32" s="386"/>
      <c r="P32" s="386"/>
      <c r="Q32" s="387"/>
      <c r="R32" s="386"/>
      <c r="S32" s="387"/>
      <c r="T32" s="386"/>
      <c r="U32" s="387"/>
      <c r="V32" s="386"/>
      <c r="W32" s="387"/>
      <c r="X32" s="386"/>
      <c r="Y32" s="386"/>
      <c r="Z32" s="386"/>
      <c r="AA32" s="334"/>
    </row>
    <row r="33" spans="2:27" s="263" customFormat="1" ht="14.45" x14ac:dyDescent="0.35">
      <c r="B33" s="374" t="s">
        <v>19</v>
      </c>
      <c r="C33" s="374"/>
      <c r="D33" s="374"/>
      <c r="E33" s="374"/>
      <c r="F33" s="388"/>
      <c r="G33" s="334"/>
      <c r="H33" s="375"/>
      <c r="I33" s="334"/>
      <c r="J33" s="375"/>
      <c r="K33" s="334"/>
      <c r="L33" s="375"/>
      <c r="M33" s="334"/>
      <c r="N33" s="375"/>
      <c r="O33" s="334"/>
      <c r="P33" s="334"/>
      <c r="Q33" s="375"/>
      <c r="R33" s="334"/>
      <c r="S33" s="375"/>
      <c r="T33" s="334"/>
      <c r="U33" s="375"/>
      <c r="V33" s="334"/>
      <c r="W33" s="375"/>
      <c r="X33" s="334"/>
      <c r="Y33" s="334"/>
      <c r="Z33" s="334"/>
      <c r="AA33" s="334"/>
    </row>
    <row r="34" spans="2:27" s="263" customFormat="1" ht="15" x14ac:dyDescent="0.25">
      <c r="B34" s="389" t="s">
        <v>20</v>
      </c>
      <c r="C34" s="389"/>
      <c r="D34" s="389"/>
      <c r="E34" s="389"/>
      <c r="F34" s="334"/>
      <c r="G34" s="334"/>
      <c r="H34" s="375"/>
      <c r="I34" s="334"/>
      <c r="J34" s="375"/>
      <c r="K34" s="334"/>
      <c r="L34" s="375"/>
      <c r="M34" s="334"/>
      <c r="N34" s="375"/>
      <c r="O34" s="334"/>
      <c r="P34" s="334"/>
      <c r="Q34" s="375"/>
      <c r="R34" s="334"/>
      <c r="S34" s="375"/>
      <c r="T34" s="334"/>
      <c r="U34" s="375"/>
      <c r="V34" s="334"/>
      <c r="W34" s="375"/>
      <c r="X34" s="334"/>
      <c r="Y34" s="334"/>
      <c r="Z34" s="334"/>
      <c r="AA34" s="334"/>
    </row>
    <row r="35" spans="2:27" s="263" customFormat="1" ht="15" x14ac:dyDescent="0.25">
      <c r="B35" s="390"/>
      <c r="C35" s="390"/>
      <c r="D35" s="390"/>
      <c r="E35" s="390"/>
      <c r="F35" s="334"/>
      <c r="G35" s="334"/>
      <c r="H35" s="375"/>
      <c r="I35" s="334"/>
      <c r="J35" s="375"/>
      <c r="K35" s="334"/>
      <c r="L35" s="375"/>
      <c r="M35" s="334"/>
      <c r="N35" s="375"/>
      <c r="O35" s="334"/>
      <c r="P35" s="334"/>
      <c r="Q35" s="375"/>
      <c r="R35" s="334"/>
      <c r="S35" s="375"/>
      <c r="T35" s="334"/>
      <c r="U35" s="375"/>
      <c r="V35" s="334"/>
      <c r="W35" s="375"/>
      <c r="X35" s="334"/>
      <c r="Y35" s="334"/>
      <c r="Z35" s="334"/>
      <c r="AA35" s="334"/>
    </row>
    <row r="36" spans="2:27" s="263" customFormat="1" ht="15" x14ac:dyDescent="0.25">
      <c r="H36" s="391"/>
      <c r="J36" s="391"/>
      <c r="L36" s="391"/>
      <c r="N36" s="391"/>
      <c r="Q36" s="391"/>
      <c r="S36" s="391"/>
      <c r="U36" s="391"/>
      <c r="W36" s="391"/>
    </row>
    <row r="37" spans="2:27" s="263" customFormat="1" ht="15" x14ac:dyDescent="0.25">
      <c r="H37" s="391"/>
      <c r="J37" s="391"/>
      <c r="L37" s="391"/>
      <c r="N37" s="391"/>
      <c r="Q37" s="391"/>
      <c r="S37" s="391"/>
      <c r="U37" s="391"/>
      <c r="W37" s="391"/>
    </row>
    <row r="38" spans="2:27" s="263" customFormat="1" ht="14.45" hidden="1" x14ac:dyDescent="0.35">
      <c r="H38" s="391"/>
      <c r="J38" s="391"/>
      <c r="L38" s="391"/>
      <c r="N38" s="391"/>
      <c r="Q38" s="391"/>
      <c r="S38" s="391"/>
      <c r="U38" s="391"/>
      <c r="W38" s="391"/>
    </row>
    <row r="39" spans="2:27" s="263" customFormat="1" ht="14.45" hidden="1" x14ac:dyDescent="0.35">
      <c r="H39" s="391"/>
      <c r="J39" s="391"/>
      <c r="L39" s="391"/>
      <c r="N39" s="391"/>
      <c r="Q39" s="391"/>
      <c r="S39" s="391"/>
      <c r="U39" s="391"/>
      <c r="W39" s="391"/>
    </row>
    <row r="40" spans="2:27" s="263" customFormat="1" ht="14.45" hidden="1" x14ac:dyDescent="0.35">
      <c r="H40" s="391"/>
      <c r="J40" s="391"/>
      <c r="L40" s="391"/>
      <c r="N40" s="391"/>
      <c r="Q40" s="391"/>
      <c r="S40" s="391"/>
      <c r="U40" s="391"/>
      <c r="W40" s="391"/>
    </row>
    <row r="41" spans="2:27" s="263" customFormat="1" ht="14.45" hidden="1" x14ac:dyDescent="0.35">
      <c r="H41" s="391"/>
      <c r="J41" s="391"/>
      <c r="L41" s="391"/>
      <c r="N41" s="391"/>
      <c r="Q41" s="391"/>
      <c r="S41" s="391"/>
      <c r="U41" s="391"/>
      <c r="W41" s="391"/>
    </row>
    <row r="42" spans="2:27" s="263" customFormat="1" ht="14.45" hidden="1" x14ac:dyDescent="0.35">
      <c r="H42" s="391"/>
      <c r="J42" s="391"/>
      <c r="L42" s="391"/>
      <c r="N42" s="391"/>
      <c r="Q42" s="391"/>
      <c r="S42" s="391"/>
      <c r="U42" s="391"/>
      <c r="W42" s="391"/>
    </row>
    <row r="43" spans="2:27" s="263" customFormat="1" ht="14.45" hidden="1" x14ac:dyDescent="0.35">
      <c r="H43" s="391"/>
      <c r="J43" s="391"/>
      <c r="L43" s="391"/>
      <c r="N43" s="391"/>
      <c r="Q43" s="391"/>
      <c r="S43" s="391"/>
      <c r="U43" s="391"/>
      <c r="W43" s="391"/>
    </row>
    <row r="44" spans="2:27" s="263" customFormat="1" ht="14.45" hidden="1" x14ac:dyDescent="0.35">
      <c r="H44" s="391"/>
      <c r="J44" s="391"/>
      <c r="L44" s="391"/>
      <c r="N44" s="391"/>
      <c r="Q44" s="391"/>
      <c r="S44" s="391"/>
      <c r="U44" s="391"/>
      <c r="W44" s="391"/>
    </row>
    <row r="45" spans="2:27" s="263" customFormat="1" ht="14.45" hidden="1" x14ac:dyDescent="0.35">
      <c r="H45" s="391"/>
      <c r="J45" s="391"/>
      <c r="L45" s="391"/>
      <c r="N45" s="391"/>
      <c r="Q45" s="391"/>
      <c r="S45" s="391"/>
      <c r="U45" s="391"/>
      <c r="W45" s="391"/>
    </row>
    <row r="46" spans="2:27" s="263" customFormat="1" ht="14.45" hidden="1" x14ac:dyDescent="0.35">
      <c r="H46" s="391"/>
      <c r="J46" s="391"/>
      <c r="L46" s="391"/>
      <c r="N46" s="391"/>
      <c r="Q46" s="391"/>
      <c r="S46" s="391"/>
      <c r="U46" s="391"/>
      <c r="W46" s="391"/>
    </row>
    <row r="47" spans="2:27" s="263" customFormat="1" ht="14.45" hidden="1" x14ac:dyDescent="0.35">
      <c r="H47" s="391"/>
      <c r="J47" s="391"/>
      <c r="L47" s="391"/>
      <c r="N47" s="391"/>
      <c r="Q47" s="391"/>
      <c r="S47" s="391"/>
      <c r="U47" s="391"/>
      <c r="W47" s="391"/>
    </row>
    <row r="48" spans="2:27" s="263" customFormat="1" ht="14.45" hidden="1" x14ac:dyDescent="0.35">
      <c r="H48" s="391"/>
      <c r="J48" s="391"/>
      <c r="L48" s="391"/>
      <c r="N48" s="391"/>
      <c r="Q48" s="391"/>
      <c r="S48" s="391"/>
      <c r="U48" s="391"/>
      <c r="W48" s="391"/>
    </row>
    <row r="49" spans="8:23" s="263" customFormat="1" ht="14.45" hidden="1" x14ac:dyDescent="0.35">
      <c r="H49" s="391"/>
      <c r="J49" s="391"/>
      <c r="L49" s="391"/>
      <c r="N49" s="391"/>
      <c r="Q49" s="391"/>
      <c r="S49" s="391"/>
      <c r="U49" s="391"/>
      <c r="W49" s="391"/>
    </row>
    <row r="50" spans="8:23" s="263" customFormat="1" ht="14.45" hidden="1" x14ac:dyDescent="0.35">
      <c r="H50" s="391"/>
      <c r="J50" s="391"/>
      <c r="L50" s="391"/>
      <c r="N50" s="391"/>
      <c r="Q50" s="391"/>
      <c r="S50" s="391"/>
      <c r="U50" s="391"/>
      <c r="W50" s="391"/>
    </row>
    <row r="51" spans="8:23" s="263" customFormat="1" ht="14.45" hidden="1" x14ac:dyDescent="0.35">
      <c r="H51" s="391"/>
      <c r="J51" s="391"/>
      <c r="L51" s="391"/>
      <c r="N51" s="391"/>
      <c r="Q51" s="391"/>
      <c r="S51" s="391"/>
      <c r="U51" s="391"/>
      <c r="W51" s="391"/>
    </row>
    <row r="52" spans="8:23" s="263" customFormat="1" ht="14.45" hidden="1" x14ac:dyDescent="0.35">
      <c r="H52" s="391"/>
      <c r="J52" s="391"/>
      <c r="L52" s="391"/>
      <c r="N52" s="391"/>
      <c r="Q52" s="391"/>
      <c r="S52" s="391"/>
      <c r="U52" s="391"/>
      <c r="W52" s="391"/>
    </row>
    <row r="53" spans="8:23" s="263" customFormat="1" ht="14.45" hidden="1" x14ac:dyDescent="0.35">
      <c r="H53" s="391"/>
      <c r="J53" s="391"/>
      <c r="L53" s="391"/>
      <c r="N53" s="391"/>
      <c r="Q53" s="391"/>
      <c r="S53" s="391"/>
      <c r="U53" s="391"/>
      <c r="W53" s="391"/>
    </row>
    <row r="54" spans="8:23" s="263" customFormat="1" ht="14.45" hidden="1" x14ac:dyDescent="0.35">
      <c r="H54" s="391"/>
      <c r="J54" s="391"/>
      <c r="L54" s="391"/>
      <c r="N54" s="391"/>
      <c r="Q54" s="391"/>
      <c r="S54" s="391"/>
      <c r="U54" s="391"/>
      <c r="W54" s="391"/>
    </row>
    <row r="55" spans="8:23" s="263" customFormat="1" ht="14.45" hidden="1" x14ac:dyDescent="0.35">
      <c r="H55" s="391"/>
      <c r="J55" s="391"/>
      <c r="L55" s="391"/>
      <c r="N55" s="391"/>
      <c r="Q55" s="391"/>
      <c r="S55" s="391"/>
      <c r="U55" s="391"/>
      <c r="W55" s="391"/>
    </row>
    <row r="56" spans="8:23" ht="14.45" hidden="1" x14ac:dyDescent="0.35"/>
    <row r="57" spans="8:23" ht="14.45" hidden="1" x14ac:dyDescent="0.35"/>
    <row r="58" spans="8:23" ht="14.45" hidden="1" x14ac:dyDescent="0.35"/>
    <row r="59" spans="8:23" ht="14.45" hidden="1" x14ac:dyDescent="0.35"/>
    <row r="60" spans="8:23" ht="14.45" hidden="1" x14ac:dyDescent="0.35"/>
    <row r="61" spans="8:23" ht="14.45" hidden="1" x14ac:dyDescent="0.35"/>
    <row r="62" spans="8:23" ht="14.45" hidden="1" x14ac:dyDescent="0.35"/>
    <row r="63" spans="8:23" ht="14.45" customHeight="1" x14ac:dyDescent="0.25"/>
  </sheetData>
  <sheetProtection password="CDCE" sheet="1" objects="1" scenarios="1" selectLockedCell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containsText" dxfId="157" priority="11" operator="containsText" text="N/A">
      <formula>NOT(ISERROR(SEARCH("N/A",F8)))</formula>
    </cfRule>
    <cfRule type="cellIs" dxfId="156" priority="18" operator="between">
      <formula>0.01</formula>
      <formula>13</formula>
    </cfRule>
    <cfRule type="cellIs" dxfId="155" priority="19" operator="between">
      <formula>13</formula>
      <formula>18</formula>
    </cfRule>
    <cfRule type="cellIs" dxfId="154" priority="20" operator="greaterThan">
      <formula>18</formula>
    </cfRule>
    <cfRule type="cellIs" dxfId="153" priority="21" operator="greaterThan">
      <formula>18</formula>
    </cfRule>
  </conditionalFormatting>
  <conditionalFormatting sqref="K8:K25 T8:T25">
    <cfRule type="cellIs" dxfId="152" priority="17" operator="greaterThan">
      <formula>0.5</formula>
    </cfRule>
  </conditionalFormatting>
  <conditionalFormatting sqref="V8:V25 M8:M25">
    <cfRule type="cellIs" dxfId="151" priority="16" operator="greaterThan">
      <formula>0.49</formula>
    </cfRule>
  </conditionalFormatting>
  <conditionalFormatting sqref="O8:O25 X8:X25">
    <cfRule type="cellIs" dxfId="150" priority="15" operator="greaterThan">
      <formula>0.5</formula>
    </cfRule>
  </conditionalFormatting>
  <conditionalFormatting sqref="Z8:AA25">
    <cfRule type="cellIs" dxfId="149" priority="12" operator="between">
      <formula>0.0001</formula>
      <formula>0.1</formula>
    </cfRule>
    <cfRule type="cellIs" dxfId="148" priority="13" operator="between">
      <formula>0.1</formula>
      <formula>0.19</formula>
    </cfRule>
    <cfRule type="cellIs" dxfId="147" priority="14" operator="greaterThan">
      <formula>0.2</formula>
    </cfRule>
  </conditionalFormatting>
  <conditionalFormatting sqref="J8:J25">
    <cfRule type="expression" dxfId="146" priority="10">
      <formula>($J8/$P8*100)&gt;49.49</formula>
    </cfRule>
  </conditionalFormatting>
  <conditionalFormatting sqref="L8:L25">
    <cfRule type="expression" dxfId="145" priority="9">
      <formula>($L8/$P8*100)&gt;49.49</formula>
    </cfRule>
  </conditionalFormatting>
  <conditionalFormatting sqref="N8:N25">
    <cfRule type="expression" dxfId="144" priority="8">
      <formula>($N8/$P8*100)&gt;49.49</formula>
    </cfRule>
  </conditionalFormatting>
  <conditionalFormatting sqref="S8:S25">
    <cfRule type="expression" dxfId="143" priority="7">
      <formula>($S8/$Y8*100)&gt;49.49</formula>
    </cfRule>
  </conditionalFormatting>
  <conditionalFormatting sqref="U8:U25">
    <cfRule type="expression" dxfId="142" priority="6">
      <formula>($U8/$Y8*100)&gt;49.49</formula>
    </cfRule>
  </conditionalFormatting>
  <conditionalFormatting sqref="W8:W25">
    <cfRule type="expression" dxfId="141" priority="5">
      <formula>($W8/$Y8*100)&gt;49.49</formula>
    </cfRule>
  </conditionalFormatting>
  <conditionalFormatting sqref="L9">
    <cfRule type="expression" dxfId="140" priority="4">
      <formula>"$M$9=&gt;.499"</formula>
    </cfRule>
  </conditionalFormatting>
  <conditionalFormatting sqref="F8:AA25">
    <cfRule type="expression" dxfId="139" priority="1">
      <formula>$F8="No data"</formula>
    </cfRule>
  </conditionalFormatting>
  <hyperlinks>
    <hyperlink ref="C28:E30" location="'RAG Ratings'!A1" display="For more information on rag ratings please click here"/>
    <hyperlink ref="B3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showGridLines="0" showRowColHeaders="0" zoomScaleNormal="100" workbookViewId="0">
      <selection activeCell="C29" sqref="C29:E31"/>
    </sheetView>
  </sheetViews>
  <sheetFormatPr defaultColWidth="0" defaultRowHeight="0" customHeight="1" zeroHeight="1" x14ac:dyDescent="0.25"/>
  <cols>
    <col min="1" max="1" width="4" style="263" customWidth="1"/>
    <col min="2" max="2" width="39.85546875" style="263" customWidth="1"/>
    <col min="3" max="3" width="11.7109375" style="263" customWidth="1"/>
    <col min="4" max="4" width="7.7109375" style="263" customWidth="1"/>
    <col min="5" max="5" width="10" style="263" customWidth="1"/>
    <col min="6" max="7" width="12" style="263" customWidth="1"/>
    <col min="8" max="8" width="5.140625" style="391" customWidth="1"/>
    <col min="9" max="9" width="6.85546875" style="263" customWidth="1"/>
    <col min="10" max="10" width="5.140625" style="391" customWidth="1"/>
    <col min="11" max="11" width="6.85546875" style="263" customWidth="1"/>
    <col min="12" max="12" width="5.140625" style="391" customWidth="1"/>
    <col min="13" max="13" width="6.85546875" style="263" customWidth="1"/>
    <col min="14" max="14" width="5.140625" style="391" customWidth="1"/>
    <col min="15" max="15" width="6.85546875" style="263" customWidth="1"/>
    <col min="16" max="16" width="11.5703125" style="263" customWidth="1"/>
    <col min="17" max="17" width="5.140625" style="391" customWidth="1"/>
    <col min="18" max="18" width="6.85546875" style="263" customWidth="1"/>
    <col min="19" max="19" width="5.140625" style="391" customWidth="1"/>
    <col min="20" max="20" width="6.85546875" style="263" customWidth="1"/>
    <col min="21" max="21" width="5.140625" style="391" customWidth="1"/>
    <col min="22" max="22" width="6.85546875" style="263" customWidth="1"/>
    <col min="23" max="23" width="5.140625" style="391" customWidth="1"/>
    <col min="24" max="24" width="6.85546875" style="263" customWidth="1"/>
    <col min="25" max="25" width="11.5703125" style="263" customWidth="1"/>
    <col min="26" max="27" width="10.7109375" style="263" customWidth="1"/>
    <col min="28" max="28" width="9.140625" style="263" customWidth="1"/>
    <col min="29" max="30" width="0" style="263" hidden="1" customWidth="1"/>
    <col min="31" max="16384" width="9.140625" style="263" hidden="1"/>
  </cols>
  <sheetData>
    <row r="1" spans="1:28" s="45" customFormat="1" ht="35.25" customHeight="1" x14ac:dyDescent="0.35">
      <c r="A1" s="18"/>
      <c r="B1" s="131" t="s">
        <v>130</v>
      </c>
      <c r="C1" s="113"/>
      <c r="D1" s="113"/>
      <c r="E1" s="113"/>
      <c r="F1" s="113"/>
      <c r="G1" s="113"/>
      <c r="H1" s="166"/>
      <c r="I1" s="113"/>
      <c r="J1" s="166"/>
      <c r="K1" s="113"/>
      <c r="L1" s="166"/>
      <c r="M1" s="113"/>
      <c r="N1" s="166"/>
      <c r="O1" s="113"/>
      <c r="P1" s="113"/>
      <c r="Q1" s="166"/>
      <c r="R1" s="113"/>
      <c r="S1" s="166"/>
      <c r="T1" s="113"/>
      <c r="U1" s="166"/>
      <c r="V1" s="113"/>
      <c r="W1" s="166"/>
      <c r="X1" s="113"/>
      <c r="Y1" s="113"/>
      <c r="Z1" s="113"/>
      <c r="AA1" s="113"/>
      <c r="AB1" s="113"/>
    </row>
    <row r="2" spans="1:28" s="393" customFormat="1" ht="5.0999999999999996" customHeight="1" x14ac:dyDescent="0.35">
      <c r="B2" s="173"/>
      <c r="C2" s="174"/>
      <c r="D2" s="174"/>
      <c r="E2" s="174"/>
      <c r="F2" s="174"/>
      <c r="G2" s="174"/>
      <c r="H2" s="175"/>
      <c r="I2" s="174"/>
      <c r="J2" s="175"/>
      <c r="K2" s="174"/>
      <c r="L2" s="175"/>
      <c r="M2" s="174"/>
      <c r="N2" s="175"/>
      <c r="O2" s="174"/>
      <c r="P2" s="174"/>
      <c r="Q2" s="175"/>
      <c r="R2" s="174"/>
      <c r="S2" s="175"/>
      <c r="T2" s="174"/>
      <c r="U2" s="175"/>
      <c r="V2" s="174"/>
      <c r="W2" s="175"/>
      <c r="X2" s="174"/>
      <c r="Y2" s="174"/>
      <c r="AB2" s="174"/>
    </row>
    <row r="3" spans="1:28" s="324" customFormat="1" ht="31.5" customHeight="1" x14ac:dyDescent="0.45">
      <c r="B3" s="392" t="s">
        <v>124</v>
      </c>
      <c r="C3" s="128"/>
      <c r="D3" s="128"/>
      <c r="E3" s="128"/>
      <c r="F3" s="128"/>
      <c r="H3" s="167"/>
      <c r="I3" s="128"/>
      <c r="J3" s="167"/>
      <c r="K3" s="128"/>
      <c r="L3" s="167"/>
      <c r="M3" s="129"/>
      <c r="N3" s="167"/>
      <c r="O3" s="129"/>
      <c r="P3" s="129"/>
      <c r="Q3" s="167"/>
      <c r="R3" s="129"/>
      <c r="S3" s="167"/>
      <c r="T3" s="129"/>
      <c r="U3" s="167"/>
      <c r="V3" s="129"/>
      <c r="W3" s="167"/>
      <c r="X3" s="129"/>
      <c r="Y3" s="129"/>
      <c r="Z3" s="128"/>
      <c r="AA3" s="130"/>
    </row>
    <row r="4" spans="1:28" ht="35.450000000000003" customHeight="1" thickBot="1" x14ac:dyDescent="0.6">
      <c r="B4" s="177" t="s">
        <v>207</v>
      </c>
      <c r="C4" s="21"/>
      <c r="D4" s="21"/>
      <c r="E4" s="21"/>
      <c r="F4" s="57"/>
      <c r="G4" s="21"/>
      <c r="H4" s="168"/>
      <c r="I4" s="21"/>
      <c r="J4" s="168"/>
      <c r="K4" s="21"/>
      <c r="L4" s="168"/>
      <c r="M4" s="22"/>
      <c r="N4" s="168"/>
      <c r="O4" s="22"/>
      <c r="P4" s="22"/>
      <c r="Q4" s="168"/>
      <c r="R4" s="22"/>
      <c r="S4" s="168"/>
      <c r="T4" s="22"/>
      <c r="U4" s="168"/>
      <c r="V4" s="22"/>
      <c r="W4" s="168"/>
      <c r="X4" s="22"/>
      <c r="Y4" s="22"/>
      <c r="Z4" s="21"/>
      <c r="AA4" s="23"/>
    </row>
    <row r="5" spans="1:28" ht="30.75" customHeight="1" thickTop="1" thickBot="1" x14ac:dyDescent="0.3">
      <c r="B5" s="487" t="s">
        <v>18</v>
      </c>
      <c r="C5" s="488" t="s">
        <v>22</v>
      </c>
      <c r="D5" s="488" t="s">
        <v>93</v>
      </c>
      <c r="E5" s="488" t="s">
        <v>23</v>
      </c>
      <c r="F5" s="492" t="s">
        <v>28</v>
      </c>
      <c r="G5" s="493"/>
      <c r="H5" s="492" t="s">
        <v>31</v>
      </c>
      <c r="I5" s="498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8"/>
      <c r="Z5" s="492" t="s">
        <v>4</v>
      </c>
      <c r="AA5" s="493"/>
    </row>
    <row r="6" spans="1:28" ht="44.1" customHeight="1" thickTop="1" thickBot="1" x14ac:dyDescent="0.3">
      <c r="B6" s="487"/>
      <c r="C6" s="489"/>
      <c r="D6" s="489"/>
      <c r="E6" s="489"/>
      <c r="F6" s="494" t="s">
        <v>29</v>
      </c>
      <c r="G6" s="496" t="s">
        <v>30</v>
      </c>
      <c r="H6" s="492" t="s">
        <v>36</v>
      </c>
      <c r="I6" s="498"/>
      <c r="J6" s="498"/>
      <c r="K6" s="498"/>
      <c r="L6" s="498"/>
      <c r="M6" s="498"/>
      <c r="N6" s="498"/>
      <c r="O6" s="498"/>
      <c r="P6" s="498"/>
      <c r="Q6" s="492" t="s">
        <v>35</v>
      </c>
      <c r="R6" s="498"/>
      <c r="S6" s="498"/>
      <c r="T6" s="498"/>
      <c r="U6" s="498"/>
      <c r="V6" s="498"/>
      <c r="W6" s="498"/>
      <c r="X6" s="498"/>
      <c r="Y6" s="498"/>
      <c r="Z6" s="494" t="s">
        <v>13</v>
      </c>
      <c r="AA6" s="496" t="s">
        <v>21</v>
      </c>
    </row>
    <row r="7" spans="1:28" ht="36" customHeight="1" thickTop="1" thickBot="1" x14ac:dyDescent="0.3">
      <c r="B7" s="487"/>
      <c r="C7" s="490"/>
      <c r="D7" s="490"/>
      <c r="E7" s="490"/>
      <c r="F7" s="495"/>
      <c r="G7" s="497"/>
      <c r="H7" s="499" t="s">
        <v>150</v>
      </c>
      <c r="I7" s="500"/>
      <c r="J7" s="476" t="s">
        <v>32</v>
      </c>
      <c r="K7" s="476"/>
      <c r="L7" s="476" t="s">
        <v>33</v>
      </c>
      <c r="M7" s="476"/>
      <c r="N7" s="475" t="s">
        <v>34</v>
      </c>
      <c r="O7" s="476"/>
      <c r="P7" s="311" t="s">
        <v>151</v>
      </c>
      <c r="Q7" s="499" t="s">
        <v>150</v>
      </c>
      <c r="R7" s="500"/>
      <c r="S7" s="476" t="s">
        <v>32</v>
      </c>
      <c r="T7" s="476"/>
      <c r="U7" s="476" t="s">
        <v>33</v>
      </c>
      <c r="V7" s="476"/>
      <c r="W7" s="475" t="s">
        <v>34</v>
      </c>
      <c r="X7" s="476"/>
      <c r="Y7" s="311" t="s">
        <v>151</v>
      </c>
      <c r="Z7" s="495"/>
      <c r="AA7" s="497"/>
    </row>
    <row r="8" spans="1:28" s="336" customFormat="1" ht="21.75" customHeight="1" thickTop="1" thickBot="1" x14ac:dyDescent="0.4">
      <c r="B8" s="362" t="s">
        <v>83</v>
      </c>
      <c r="C8" s="362" t="s">
        <v>27</v>
      </c>
      <c r="D8" s="363">
        <v>1</v>
      </c>
      <c r="E8" s="362" t="s">
        <v>25</v>
      </c>
      <c r="F8" s="301">
        <f>Data!G32</f>
        <v>78</v>
      </c>
      <c r="G8" s="301">
        <f>Data!H32</f>
        <v>0</v>
      </c>
      <c r="H8" s="290">
        <f>Data!I32</f>
        <v>301</v>
      </c>
      <c r="I8" s="291">
        <f>IFERROR(H8/P8,0)</f>
        <v>0.34557979334098737</v>
      </c>
      <c r="J8" s="292">
        <f>Data!J32</f>
        <v>276</v>
      </c>
      <c r="K8" s="291">
        <f>IFERROR(J8/P8,0)</f>
        <v>0.31687715269804823</v>
      </c>
      <c r="L8" s="292">
        <f>Data!K32</f>
        <v>269</v>
      </c>
      <c r="M8" s="291">
        <f>IFERROR(L8/P8,0)</f>
        <v>0.30884041331802525</v>
      </c>
      <c r="N8" s="292">
        <f>Data!L32</f>
        <v>25</v>
      </c>
      <c r="O8" s="291">
        <f>IFERROR(N8/P8,0)</f>
        <v>2.8702640642939151E-2</v>
      </c>
      <c r="P8" s="293">
        <f>Data!M32</f>
        <v>871</v>
      </c>
      <c r="Q8" s="290">
        <f>Data!O32</f>
        <v>0</v>
      </c>
      <c r="R8" s="291">
        <f>IFERROR(Q8/Y8,0)</f>
        <v>0</v>
      </c>
      <c r="S8" s="292">
        <f>Data!P32</f>
        <v>0</v>
      </c>
      <c r="T8" s="291">
        <f>IFERROR(S8/Y8,0)</f>
        <v>0</v>
      </c>
      <c r="U8" s="344">
        <f>Data!Q32</f>
        <v>0</v>
      </c>
      <c r="V8" s="291">
        <f>IFERROR(U8/Y8,0)</f>
        <v>0</v>
      </c>
      <c r="W8" s="292">
        <f>Data!R32</f>
        <v>0</v>
      </c>
      <c r="X8" s="291">
        <f>IFERROR(W8/Y8,0)</f>
        <v>0</v>
      </c>
      <c r="Y8" s="293">
        <f>Data!S32</f>
        <v>0</v>
      </c>
      <c r="Z8" s="302">
        <f>Data!U32</f>
        <v>5.8999999999999997E-2</v>
      </c>
      <c r="AA8" s="303">
        <f>Data!V32</f>
        <v>0</v>
      </c>
    </row>
    <row r="9" spans="1:28" s="348" customFormat="1" ht="21.75" customHeight="1" thickTop="1" thickBot="1" x14ac:dyDescent="0.3">
      <c r="B9" s="366" t="s">
        <v>73</v>
      </c>
      <c r="C9" s="366" t="s">
        <v>27</v>
      </c>
      <c r="D9" s="367">
        <v>1</v>
      </c>
      <c r="E9" s="366" t="s">
        <v>25</v>
      </c>
      <c r="F9" s="304">
        <f>Data!G33</f>
        <v>5</v>
      </c>
      <c r="G9" s="305">
        <f>Data!H33</f>
        <v>0</v>
      </c>
      <c r="H9" s="294">
        <f>Data!I33</f>
        <v>257</v>
      </c>
      <c r="I9" s="295">
        <f t="shared" ref="I9:I26" si="0">IFERROR(H9/P9,0)</f>
        <v>0.36044880785413747</v>
      </c>
      <c r="J9" s="296">
        <f>Data!J33</f>
        <v>113</v>
      </c>
      <c r="K9" s="295">
        <f t="shared" ref="K9:K26" si="1">IFERROR(J9/P9,0)</f>
        <v>0.15848527349228611</v>
      </c>
      <c r="L9" s="296">
        <f>Data!K33</f>
        <v>59</v>
      </c>
      <c r="M9" s="295">
        <f t="shared" ref="M9:M26" si="2">IFERROR(L9/P9,0)</f>
        <v>8.2748948106591863E-2</v>
      </c>
      <c r="N9" s="296">
        <f>Data!L33</f>
        <v>284</v>
      </c>
      <c r="O9" s="295">
        <f t="shared" ref="O9:O26" si="3">IFERROR(N9/P9,0)</f>
        <v>0.39831697054698456</v>
      </c>
      <c r="P9" s="297">
        <f>Data!M33</f>
        <v>713</v>
      </c>
      <c r="Q9" s="298">
        <f>Data!O33</f>
        <v>0</v>
      </c>
      <c r="R9" s="295">
        <f t="shared" ref="R9:R26" si="4">IFERROR(Q9/Y9,0)</f>
        <v>0</v>
      </c>
      <c r="S9" s="296">
        <f>Data!P33</f>
        <v>0</v>
      </c>
      <c r="T9" s="295">
        <f t="shared" ref="T9:T26" si="5">IFERROR(S9/Y9,0)</f>
        <v>0</v>
      </c>
      <c r="U9" s="358">
        <f>Data!Q33</f>
        <v>0</v>
      </c>
      <c r="V9" s="295">
        <f t="shared" ref="V9:V26" si="6">IFERROR(U9/Y9,0)</f>
        <v>0</v>
      </c>
      <c r="W9" s="296">
        <f>Data!R33</f>
        <v>0</v>
      </c>
      <c r="X9" s="295">
        <f t="shared" ref="X9:X26" si="7">IFERROR(W9/Y9,0)</f>
        <v>0</v>
      </c>
      <c r="Y9" s="297">
        <f>Data!S33</f>
        <v>0</v>
      </c>
      <c r="Z9" s="306">
        <f>Data!U33</f>
        <v>0.15</v>
      </c>
      <c r="AA9" s="307">
        <f>Data!V33</f>
        <v>0</v>
      </c>
    </row>
    <row r="10" spans="1:28" s="348" customFormat="1" ht="21.75" customHeight="1" thickTop="1" thickBot="1" x14ac:dyDescent="0.4">
      <c r="B10" s="337" t="s">
        <v>84</v>
      </c>
      <c r="C10" s="337" t="s">
        <v>27</v>
      </c>
      <c r="D10" s="338">
        <v>2</v>
      </c>
      <c r="E10" s="337" t="s">
        <v>25</v>
      </c>
      <c r="F10" s="301" t="str">
        <f>Data!G34</f>
        <v>No data</v>
      </c>
      <c r="G10" s="308" t="str">
        <f>Data!H34</f>
        <v>No data</v>
      </c>
      <c r="H10" s="299" t="str">
        <f>Data!I34</f>
        <v>No data</v>
      </c>
      <c r="I10" s="291">
        <f t="shared" si="0"/>
        <v>0</v>
      </c>
      <c r="J10" s="292" t="str">
        <f>Data!J34</f>
        <v>No data</v>
      </c>
      <c r="K10" s="291">
        <f t="shared" si="1"/>
        <v>0</v>
      </c>
      <c r="L10" s="292" t="str">
        <f>Data!K34</f>
        <v>No data</v>
      </c>
      <c r="M10" s="291">
        <f t="shared" si="2"/>
        <v>0</v>
      </c>
      <c r="N10" s="292" t="str">
        <f>Data!L34</f>
        <v>No data</v>
      </c>
      <c r="O10" s="291">
        <f t="shared" si="3"/>
        <v>0</v>
      </c>
      <c r="P10" s="293" t="str">
        <f>Data!M34</f>
        <v>No data</v>
      </c>
      <c r="Q10" s="290" t="str">
        <f>Data!O34</f>
        <v>No data</v>
      </c>
      <c r="R10" s="291">
        <f t="shared" si="4"/>
        <v>0</v>
      </c>
      <c r="S10" s="292" t="str">
        <f>Data!P34</f>
        <v>No data</v>
      </c>
      <c r="T10" s="291">
        <f t="shared" si="5"/>
        <v>0</v>
      </c>
      <c r="U10" s="344" t="str">
        <f>Data!Q34</f>
        <v>No data</v>
      </c>
      <c r="V10" s="291">
        <f t="shared" si="6"/>
        <v>0</v>
      </c>
      <c r="W10" s="292" t="str">
        <f>Data!R34</f>
        <v>No data</v>
      </c>
      <c r="X10" s="291">
        <f t="shared" si="7"/>
        <v>0</v>
      </c>
      <c r="Y10" s="293" t="str">
        <f>Data!S34</f>
        <v>No data</v>
      </c>
      <c r="Z10" s="302" t="str">
        <f>Data!U34</f>
        <v>No data</v>
      </c>
      <c r="AA10" s="303" t="str">
        <f>Data!V34</f>
        <v>No data</v>
      </c>
    </row>
    <row r="11" spans="1:28" s="348" customFormat="1" ht="21.75" customHeight="1" thickTop="1" thickBot="1" x14ac:dyDescent="0.4">
      <c r="B11" s="372" t="s">
        <v>85</v>
      </c>
      <c r="C11" s="372" t="s">
        <v>27</v>
      </c>
      <c r="D11" s="373">
        <v>2</v>
      </c>
      <c r="E11" s="372" t="s">
        <v>25</v>
      </c>
      <c r="F11" s="304">
        <f>Data!G35</f>
        <v>10</v>
      </c>
      <c r="G11" s="305">
        <f>Data!H35</f>
        <v>7</v>
      </c>
      <c r="H11" s="294">
        <f>Data!I35</f>
        <v>11</v>
      </c>
      <c r="I11" s="295">
        <f t="shared" si="0"/>
        <v>0.91666666666666663</v>
      </c>
      <c r="J11" s="296">
        <f>Data!J35</f>
        <v>1</v>
      </c>
      <c r="K11" s="295">
        <f t="shared" si="1"/>
        <v>8.3333333333333329E-2</v>
      </c>
      <c r="L11" s="296">
        <f>Data!K35</f>
        <v>0</v>
      </c>
      <c r="M11" s="295">
        <f t="shared" si="2"/>
        <v>0</v>
      </c>
      <c r="N11" s="296">
        <f>Data!L35</f>
        <v>0</v>
      </c>
      <c r="O11" s="295">
        <f t="shared" si="3"/>
        <v>0</v>
      </c>
      <c r="P11" s="297">
        <f>Data!M35</f>
        <v>12</v>
      </c>
      <c r="Q11" s="298">
        <f>Data!O35</f>
        <v>34</v>
      </c>
      <c r="R11" s="295">
        <f t="shared" si="4"/>
        <v>0.79069767441860461</v>
      </c>
      <c r="S11" s="296">
        <f>Data!P35</f>
        <v>9</v>
      </c>
      <c r="T11" s="295">
        <f t="shared" si="5"/>
        <v>0.20930232558139536</v>
      </c>
      <c r="U11" s="358">
        <f>Data!Q35</f>
        <v>0</v>
      </c>
      <c r="V11" s="295">
        <f t="shared" si="6"/>
        <v>0</v>
      </c>
      <c r="W11" s="296">
        <f>Data!R35</f>
        <v>0</v>
      </c>
      <c r="X11" s="295">
        <f t="shared" si="7"/>
        <v>0</v>
      </c>
      <c r="Y11" s="297">
        <f>Data!S35</f>
        <v>43</v>
      </c>
      <c r="Z11" s="306">
        <f>Data!U35</f>
        <v>5.8000000000000003E-2</v>
      </c>
      <c r="AA11" s="307">
        <f>Data!V35</f>
        <v>0.06</v>
      </c>
    </row>
    <row r="12" spans="1:28" s="348" customFormat="1" ht="21.75" customHeight="1" thickTop="1" thickBot="1" x14ac:dyDescent="0.4">
      <c r="B12" s="362" t="s">
        <v>86</v>
      </c>
      <c r="C12" s="362" t="s">
        <v>27</v>
      </c>
      <c r="D12" s="363">
        <v>2</v>
      </c>
      <c r="E12" s="362" t="s">
        <v>25</v>
      </c>
      <c r="F12" s="301">
        <f>Data!G36</f>
        <v>6</v>
      </c>
      <c r="G12" s="308">
        <f>Data!H36</f>
        <v>13</v>
      </c>
      <c r="H12" s="299">
        <f>Data!I36</f>
        <v>49</v>
      </c>
      <c r="I12" s="291">
        <f t="shared" si="0"/>
        <v>0.24873096446700507</v>
      </c>
      <c r="J12" s="292">
        <f>Data!J36</f>
        <v>44</v>
      </c>
      <c r="K12" s="291">
        <f t="shared" si="1"/>
        <v>0.2233502538071066</v>
      </c>
      <c r="L12" s="292">
        <f>Data!K36</f>
        <v>63</v>
      </c>
      <c r="M12" s="291">
        <f t="shared" si="2"/>
        <v>0.31979695431472083</v>
      </c>
      <c r="N12" s="292">
        <f>Data!L36</f>
        <v>41</v>
      </c>
      <c r="O12" s="291">
        <f t="shared" si="3"/>
        <v>0.20812182741116753</v>
      </c>
      <c r="P12" s="293">
        <f>Data!M36</f>
        <v>197</v>
      </c>
      <c r="Q12" s="290">
        <f>Data!O36</f>
        <v>20</v>
      </c>
      <c r="R12" s="291">
        <f t="shared" si="4"/>
        <v>0.17699115044247787</v>
      </c>
      <c r="S12" s="292">
        <f>Data!P36</f>
        <v>26</v>
      </c>
      <c r="T12" s="291">
        <f t="shared" si="5"/>
        <v>0.23008849557522124</v>
      </c>
      <c r="U12" s="344">
        <f>Data!Q36</f>
        <v>48</v>
      </c>
      <c r="V12" s="291">
        <f t="shared" si="6"/>
        <v>0.4247787610619469</v>
      </c>
      <c r="W12" s="292">
        <f>Data!R36</f>
        <v>19</v>
      </c>
      <c r="X12" s="291">
        <f t="shared" si="7"/>
        <v>0.16814159292035399</v>
      </c>
      <c r="Y12" s="293">
        <f>Data!S36</f>
        <v>113</v>
      </c>
      <c r="Z12" s="302">
        <f>Data!U36</f>
        <v>0.13</v>
      </c>
      <c r="AA12" s="303">
        <f>Data!V36</f>
        <v>7.0000000000000007E-2</v>
      </c>
    </row>
    <row r="13" spans="1:28" s="348" customFormat="1" ht="21.75" customHeight="1" thickTop="1" thickBot="1" x14ac:dyDescent="0.4">
      <c r="B13" s="366" t="s">
        <v>87</v>
      </c>
      <c r="C13" s="366" t="s">
        <v>27</v>
      </c>
      <c r="D13" s="367">
        <v>2</v>
      </c>
      <c r="E13" s="366" t="s">
        <v>25</v>
      </c>
      <c r="F13" s="304" t="str">
        <f>Data!G37</f>
        <v>No data</v>
      </c>
      <c r="G13" s="305" t="str">
        <f>Data!H37</f>
        <v>No data</v>
      </c>
      <c r="H13" s="294" t="str">
        <f>Data!I37</f>
        <v>No data</v>
      </c>
      <c r="I13" s="295">
        <f t="shared" si="0"/>
        <v>0</v>
      </c>
      <c r="J13" s="296" t="str">
        <f>Data!J37</f>
        <v>No data</v>
      </c>
      <c r="K13" s="295">
        <f t="shared" si="1"/>
        <v>0</v>
      </c>
      <c r="L13" s="296" t="str">
        <f>Data!K37</f>
        <v>No data</v>
      </c>
      <c r="M13" s="295">
        <f t="shared" si="2"/>
        <v>0</v>
      </c>
      <c r="N13" s="296" t="str">
        <f>Data!L37</f>
        <v>No data</v>
      </c>
      <c r="O13" s="295">
        <f t="shared" si="3"/>
        <v>0</v>
      </c>
      <c r="P13" s="297" t="str">
        <f>Data!M37</f>
        <v>No data</v>
      </c>
      <c r="Q13" s="298" t="str">
        <f>Data!O37</f>
        <v>No data</v>
      </c>
      <c r="R13" s="295">
        <f t="shared" si="4"/>
        <v>0</v>
      </c>
      <c r="S13" s="296" t="str">
        <f>Data!P37</f>
        <v>No data</v>
      </c>
      <c r="T13" s="295">
        <f t="shared" si="5"/>
        <v>0</v>
      </c>
      <c r="U13" s="358" t="str">
        <f>Data!Q37</f>
        <v>No data</v>
      </c>
      <c r="V13" s="295">
        <f t="shared" si="6"/>
        <v>0</v>
      </c>
      <c r="W13" s="296" t="str">
        <f>Data!R37</f>
        <v>No data</v>
      </c>
      <c r="X13" s="295">
        <f t="shared" si="7"/>
        <v>0</v>
      </c>
      <c r="Y13" s="297" t="str">
        <f>Data!S37</f>
        <v>No data</v>
      </c>
      <c r="Z13" s="306" t="str">
        <f>Data!U37</f>
        <v>No data</v>
      </c>
      <c r="AA13" s="307" t="str">
        <f>Data!V37</f>
        <v>No data</v>
      </c>
    </row>
    <row r="14" spans="1:28" s="348" customFormat="1" ht="21.75" customHeight="1" thickTop="1" thickBot="1" x14ac:dyDescent="0.4">
      <c r="B14" s="362" t="s">
        <v>88</v>
      </c>
      <c r="C14" s="362" t="s">
        <v>27</v>
      </c>
      <c r="D14" s="363">
        <v>2</v>
      </c>
      <c r="E14" s="362" t="s">
        <v>25</v>
      </c>
      <c r="F14" s="301">
        <f>Data!G38</f>
        <v>11</v>
      </c>
      <c r="G14" s="308">
        <f>Data!H38</f>
        <v>5</v>
      </c>
      <c r="H14" s="299">
        <f>Data!I38</f>
        <v>13</v>
      </c>
      <c r="I14" s="291">
        <f t="shared" si="0"/>
        <v>0.31707317073170732</v>
      </c>
      <c r="J14" s="292">
        <f>Data!J38</f>
        <v>27</v>
      </c>
      <c r="K14" s="291">
        <f t="shared" si="1"/>
        <v>0.65853658536585369</v>
      </c>
      <c r="L14" s="292">
        <f>Data!K38</f>
        <v>1</v>
      </c>
      <c r="M14" s="291">
        <f t="shared" si="2"/>
        <v>2.4390243902439025E-2</v>
      </c>
      <c r="N14" s="292">
        <f>Data!L38</f>
        <v>0</v>
      </c>
      <c r="O14" s="291">
        <f t="shared" si="3"/>
        <v>0</v>
      </c>
      <c r="P14" s="293">
        <f>Data!M38</f>
        <v>41</v>
      </c>
      <c r="Q14" s="290">
        <f>Data!O38</f>
        <v>3</v>
      </c>
      <c r="R14" s="291">
        <f t="shared" si="4"/>
        <v>1</v>
      </c>
      <c r="S14" s="292">
        <f>Data!P38</f>
        <v>0</v>
      </c>
      <c r="T14" s="291">
        <f t="shared" si="5"/>
        <v>0</v>
      </c>
      <c r="U14" s="344">
        <f>Data!Q38</f>
        <v>0</v>
      </c>
      <c r="V14" s="291">
        <f t="shared" si="6"/>
        <v>0</v>
      </c>
      <c r="W14" s="292">
        <f>Data!R38</f>
        <v>0</v>
      </c>
      <c r="X14" s="291">
        <f t="shared" si="7"/>
        <v>0</v>
      </c>
      <c r="Y14" s="293">
        <f>Data!S38</f>
        <v>3</v>
      </c>
      <c r="Z14" s="302">
        <f>Data!U38</f>
        <v>0</v>
      </c>
      <c r="AA14" s="303">
        <f>Data!V38</f>
        <v>0</v>
      </c>
    </row>
    <row r="15" spans="1:28" s="348" customFormat="1" ht="21.75" customHeight="1" thickTop="1" thickBot="1" x14ac:dyDescent="0.4">
      <c r="B15" s="366" t="s">
        <v>62</v>
      </c>
      <c r="C15" s="366" t="s">
        <v>27</v>
      </c>
      <c r="D15" s="367">
        <v>2</v>
      </c>
      <c r="E15" s="366" t="s">
        <v>25</v>
      </c>
      <c r="F15" s="304">
        <f>Data!G39</f>
        <v>7</v>
      </c>
      <c r="G15" s="305">
        <f>Data!H39</f>
        <v>7</v>
      </c>
      <c r="H15" s="294">
        <f>Data!I39</f>
        <v>0</v>
      </c>
      <c r="I15" s="295">
        <f t="shared" si="0"/>
        <v>0</v>
      </c>
      <c r="J15" s="296">
        <f>Data!J39</f>
        <v>0</v>
      </c>
      <c r="K15" s="295">
        <f t="shared" si="1"/>
        <v>0</v>
      </c>
      <c r="L15" s="296">
        <f>Data!K39</f>
        <v>0</v>
      </c>
      <c r="M15" s="295">
        <f t="shared" si="2"/>
        <v>0</v>
      </c>
      <c r="N15" s="296">
        <f>Data!L39</f>
        <v>0</v>
      </c>
      <c r="O15" s="295">
        <f t="shared" si="3"/>
        <v>0</v>
      </c>
      <c r="P15" s="297">
        <f>Data!M39</f>
        <v>0</v>
      </c>
      <c r="Q15" s="298">
        <f>Data!O39</f>
        <v>7</v>
      </c>
      <c r="R15" s="295">
        <f t="shared" si="4"/>
        <v>0.10294117647058823</v>
      </c>
      <c r="S15" s="296">
        <f>Data!P39</f>
        <v>35</v>
      </c>
      <c r="T15" s="295">
        <f t="shared" si="5"/>
        <v>0.51470588235294112</v>
      </c>
      <c r="U15" s="358">
        <f>Data!Q39</f>
        <v>26</v>
      </c>
      <c r="V15" s="295">
        <f t="shared" si="6"/>
        <v>0.38235294117647056</v>
      </c>
      <c r="W15" s="296">
        <f>Data!R39</f>
        <v>0</v>
      </c>
      <c r="X15" s="295">
        <f t="shared" si="7"/>
        <v>0</v>
      </c>
      <c r="Y15" s="297">
        <f>Data!S39</f>
        <v>68</v>
      </c>
      <c r="Z15" s="306">
        <f>Data!U39</f>
        <v>5.1999999999999998E-2</v>
      </c>
      <c r="AA15" s="307">
        <f>Data!V39</f>
        <v>0</v>
      </c>
    </row>
    <row r="16" spans="1:28" s="348" customFormat="1" ht="21.75" customHeight="1" thickTop="1" thickBot="1" x14ac:dyDescent="0.4">
      <c r="B16" s="394" t="s">
        <v>77</v>
      </c>
      <c r="C16" s="394" t="s">
        <v>27</v>
      </c>
      <c r="D16" s="395">
        <v>2</v>
      </c>
      <c r="E16" s="394" t="s">
        <v>25</v>
      </c>
      <c r="F16" s="301">
        <f>Data!G40</f>
        <v>36</v>
      </c>
      <c r="G16" s="308">
        <f>Data!H40</f>
        <v>0</v>
      </c>
      <c r="H16" s="299">
        <f>Data!I40</f>
        <v>43</v>
      </c>
      <c r="I16" s="291">
        <f t="shared" si="0"/>
        <v>0.22164948453608246</v>
      </c>
      <c r="J16" s="292">
        <f>Data!J40</f>
        <v>79</v>
      </c>
      <c r="K16" s="291">
        <f t="shared" si="1"/>
        <v>0.40721649484536082</v>
      </c>
      <c r="L16" s="292">
        <f>Data!K40</f>
        <v>72</v>
      </c>
      <c r="M16" s="291">
        <f t="shared" si="2"/>
        <v>0.37113402061855671</v>
      </c>
      <c r="N16" s="292">
        <f>Data!L40</f>
        <v>0</v>
      </c>
      <c r="O16" s="291">
        <f t="shared" si="3"/>
        <v>0</v>
      </c>
      <c r="P16" s="293">
        <f>Data!M40</f>
        <v>194</v>
      </c>
      <c r="Q16" s="290">
        <f>Data!O40</f>
        <v>27</v>
      </c>
      <c r="R16" s="291">
        <f t="shared" si="4"/>
        <v>0.26732673267326734</v>
      </c>
      <c r="S16" s="292">
        <f>Data!P40</f>
        <v>34</v>
      </c>
      <c r="T16" s="291">
        <f t="shared" si="5"/>
        <v>0.33663366336633666</v>
      </c>
      <c r="U16" s="344">
        <f>Data!Q40</f>
        <v>40</v>
      </c>
      <c r="V16" s="291">
        <f t="shared" si="6"/>
        <v>0.39603960396039606</v>
      </c>
      <c r="W16" s="292">
        <f>Data!R40</f>
        <v>0</v>
      </c>
      <c r="X16" s="291">
        <f t="shared" si="7"/>
        <v>0</v>
      </c>
      <c r="Y16" s="293">
        <f>Data!S40</f>
        <v>101</v>
      </c>
      <c r="Z16" s="302">
        <f>Data!U40</f>
        <v>8.3000000000000004E-2</v>
      </c>
      <c r="AA16" s="303">
        <f>Data!V40</f>
        <v>0</v>
      </c>
    </row>
    <row r="17" spans="2:27" s="348" customFormat="1" ht="21.75" customHeight="1" thickTop="1" thickBot="1" x14ac:dyDescent="0.4">
      <c r="B17" s="366" t="s">
        <v>72</v>
      </c>
      <c r="C17" s="366" t="s">
        <v>27</v>
      </c>
      <c r="D17" s="367">
        <v>2</v>
      </c>
      <c r="E17" s="366" t="s">
        <v>25</v>
      </c>
      <c r="F17" s="304">
        <f>Data!G41</f>
        <v>8</v>
      </c>
      <c r="G17" s="305">
        <f>Data!H41</f>
        <v>4</v>
      </c>
      <c r="H17" s="294">
        <f>Data!I41</f>
        <v>46</v>
      </c>
      <c r="I17" s="295">
        <f t="shared" si="0"/>
        <v>0.95833333333333337</v>
      </c>
      <c r="J17" s="296">
        <f>Data!J41</f>
        <v>1</v>
      </c>
      <c r="K17" s="295">
        <f t="shared" si="1"/>
        <v>2.0833333333333332E-2</v>
      </c>
      <c r="L17" s="296">
        <f>Data!K41</f>
        <v>1</v>
      </c>
      <c r="M17" s="295">
        <f t="shared" si="2"/>
        <v>2.0833333333333332E-2</v>
      </c>
      <c r="N17" s="296">
        <f>Data!L41</f>
        <v>0</v>
      </c>
      <c r="O17" s="295">
        <f t="shared" si="3"/>
        <v>0</v>
      </c>
      <c r="P17" s="297">
        <f>Data!M41</f>
        <v>48</v>
      </c>
      <c r="Q17" s="298">
        <f>Data!O41</f>
        <v>37</v>
      </c>
      <c r="R17" s="295">
        <f t="shared" si="4"/>
        <v>0.37</v>
      </c>
      <c r="S17" s="296">
        <f>Data!P41</f>
        <v>27</v>
      </c>
      <c r="T17" s="295">
        <f t="shared" si="5"/>
        <v>0.27</v>
      </c>
      <c r="U17" s="358">
        <f>Data!Q41</f>
        <v>36</v>
      </c>
      <c r="V17" s="295">
        <f t="shared" si="6"/>
        <v>0.36</v>
      </c>
      <c r="W17" s="296">
        <f>Data!R41</f>
        <v>0</v>
      </c>
      <c r="X17" s="295">
        <f t="shared" si="7"/>
        <v>0</v>
      </c>
      <c r="Y17" s="297">
        <f>Data!S41</f>
        <v>100</v>
      </c>
      <c r="Z17" s="306">
        <f>Data!U41</f>
        <v>2.9000000000000001E-2</v>
      </c>
      <c r="AA17" s="307">
        <f>Data!V41</f>
        <v>1.6E-2</v>
      </c>
    </row>
    <row r="18" spans="2:27" s="348" customFormat="1" ht="21.75" customHeight="1" thickTop="1" thickBot="1" x14ac:dyDescent="0.4">
      <c r="B18" s="362" t="s">
        <v>89</v>
      </c>
      <c r="C18" s="362" t="s">
        <v>27</v>
      </c>
      <c r="D18" s="363">
        <v>2</v>
      </c>
      <c r="E18" s="362" t="s">
        <v>94</v>
      </c>
      <c r="F18" s="301">
        <f>Data!G42</f>
        <v>13</v>
      </c>
      <c r="G18" s="308">
        <f>Data!H42</f>
        <v>9</v>
      </c>
      <c r="H18" s="299">
        <f>Data!I42</f>
        <v>1</v>
      </c>
      <c r="I18" s="291">
        <f t="shared" si="0"/>
        <v>1</v>
      </c>
      <c r="J18" s="292">
        <f>Data!J42</f>
        <v>0</v>
      </c>
      <c r="K18" s="291">
        <f t="shared" si="1"/>
        <v>0</v>
      </c>
      <c r="L18" s="292">
        <f>Data!K42</f>
        <v>0</v>
      </c>
      <c r="M18" s="291">
        <f t="shared" si="2"/>
        <v>0</v>
      </c>
      <c r="N18" s="292">
        <f>Data!L42</f>
        <v>0</v>
      </c>
      <c r="O18" s="291">
        <f t="shared" si="3"/>
        <v>0</v>
      </c>
      <c r="P18" s="293">
        <f>Data!M42</f>
        <v>1</v>
      </c>
      <c r="Q18" s="290">
        <f>Data!O42</f>
        <v>73</v>
      </c>
      <c r="R18" s="291">
        <f t="shared" si="4"/>
        <v>1</v>
      </c>
      <c r="S18" s="292">
        <f>Data!P42</f>
        <v>0</v>
      </c>
      <c r="T18" s="291">
        <f t="shared" si="5"/>
        <v>0</v>
      </c>
      <c r="U18" s="344">
        <f>Data!Q42</f>
        <v>0</v>
      </c>
      <c r="V18" s="291">
        <f t="shared" si="6"/>
        <v>0</v>
      </c>
      <c r="W18" s="292">
        <f>Data!R42</f>
        <v>0</v>
      </c>
      <c r="X18" s="291">
        <f t="shared" si="7"/>
        <v>0</v>
      </c>
      <c r="Y18" s="293">
        <f>Data!S42</f>
        <v>73</v>
      </c>
      <c r="Z18" s="302">
        <f>Data!U42</f>
        <v>6.3399999999999998E-2</v>
      </c>
      <c r="AA18" s="303">
        <f>Data!V42</f>
        <v>5.74E-2</v>
      </c>
    </row>
    <row r="19" spans="2:27" s="348" customFormat="1" ht="21.75" customHeight="1" thickTop="1" thickBot="1" x14ac:dyDescent="0.4">
      <c r="B19" s="366" t="s">
        <v>79</v>
      </c>
      <c r="C19" s="366" t="s">
        <v>27</v>
      </c>
      <c r="D19" s="367">
        <v>2</v>
      </c>
      <c r="E19" s="366" t="s">
        <v>26</v>
      </c>
      <c r="F19" s="304" t="str">
        <f>Data!G43</f>
        <v>No data</v>
      </c>
      <c r="G19" s="305" t="str">
        <f>Data!H43</f>
        <v>No data</v>
      </c>
      <c r="H19" s="294" t="str">
        <f>Data!I43</f>
        <v>No data</v>
      </c>
      <c r="I19" s="295">
        <f t="shared" si="0"/>
        <v>0</v>
      </c>
      <c r="J19" s="296" t="str">
        <f>Data!J43</f>
        <v>No data</v>
      </c>
      <c r="K19" s="295">
        <f t="shared" si="1"/>
        <v>0</v>
      </c>
      <c r="L19" s="296" t="str">
        <f>Data!K43</f>
        <v>No data</v>
      </c>
      <c r="M19" s="295">
        <f t="shared" si="2"/>
        <v>0</v>
      </c>
      <c r="N19" s="296" t="str">
        <f>Data!L43</f>
        <v>No data</v>
      </c>
      <c r="O19" s="295">
        <f t="shared" si="3"/>
        <v>0</v>
      </c>
      <c r="P19" s="297" t="str">
        <f>Data!M43</f>
        <v>No data</v>
      </c>
      <c r="Q19" s="298" t="str">
        <f>Data!O43</f>
        <v>No data</v>
      </c>
      <c r="R19" s="295">
        <f t="shared" si="4"/>
        <v>0</v>
      </c>
      <c r="S19" s="296" t="str">
        <f>Data!P43</f>
        <v>No data</v>
      </c>
      <c r="T19" s="295">
        <f t="shared" si="5"/>
        <v>0</v>
      </c>
      <c r="U19" s="358" t="str">
        <f>Data!Q43</f>
        <v>No data</v>
      </c>
      <c r="V19" s="295">
        <f t="shared" si="6"/>
        <v>0</v>
      </c>
      <c r="W19" s="296" t="str">
        <f>Data!R43</f>
        <v>No data</v>
      </c>
      <c r="X19" s="295">
        <f t="shared" si="7"/>
        <v>0</v>
      </c>
      <c r="Y19" s="297" t="str">
        <f>Data!S43</f>
        <v>No data</v>
      </c>
      <c r="Z19" s="306" t="str">
        <f>Data!U43</f>
        <v>No data</v>
      </c>
      <c r="AA19" s="307" t="str">
        <f>Data!V43</f>
        <v>No data</v>
      </c>
    </row>
    <row r="20" spans="2:27" s="348" customFormat="1" ht="21.75" customHeight="1" thickTop="1" thickBot="1" x14ac:dyDescent="0.4">
      <c r="B20" s="362" t="s">
        <v>74</v>
      </c>
      <c r="C20" s="362" t="s">
        <v>27</v>
      </c>
      <c r="D20" s="363">
        <v>2</v>
      </c>
      <c r="E20" s="362" t="s">
        <v>26</v>
      </c>
      <c r="F20" s="301" t="str">
        <f>Data!G44</f>
        <v>No data</v>
      </c>
      <c r="G20" s="308" t="str">
        <f>Data!H44</f>
        <v>No data</v>
      </c>
      <c r="H20" s="299" t="str">
        <f>Data!I44</f>
        <v>No data</v>
      </c>
      <c r="I20" s="291">
        <f t="shared" si="0"/>
        <v>0</v>
      </c>
      <c r="J20" s="292" t="str">
        <f>Data!J44</f>
        <v>No data</v>
      </c>
      <c r="K20" s="291">
        <f t="shared" si="1"/>
        <v>0</v>
      </c>
      <c r="L20" s="292" t="str">
        <f>Data!K44</f>
        <v>No data</v>
      </c>
      <c r="M20" s="291">
        <f t="shared" si="2"/>
        <v>0</v>
      </c>
      <c r="N20" s="292" t="str">
        <f>Data!L44</f>
        <v>No data</v>
      </c>
      <c r="O20" s="291">
        <f t="shared" si="3"/>
        <v>0</v>
      </c>
      <c r="P20" s="293" t="str">
        <f>Data!M44</f>
        <v>No data</v>
      </c>
      <c r="Q20" s="290" t="str">
        <f>Data!O44</f>
        <v>No data</v>
      </c>
      <c r="R20" s="291">
        <f t="shared" si="4"/>
        <v>0</v>
      </c>
      <c r="S20" s="292" t="str">
        <f>Data!P44</f>
        <v>No data</v>
      </c>
      <c r="T20" s="291">
        <f t="shared" si="5"/>
        <v>0</v>
      </c>
      <c r="U20" s="344" t="str">
        <f>Data!Q44</f>
        <v>No data</v>
      </c>
      <c r="V20" s="291">
        <f t="shared" si="6"/>
        <v>0</v>
      </c>
      <c r="W20" s="292" t="str">
        <f>Data!R44</f>
        <v>No data</v>
      </c>
      <c r="X20" s="291">
        <f t="shared" si="7"/>
        <v>0</v>
      </c>
      <c r="Y20" s="293" t="str">
        <f>Data!S44</f>
        <v>No data</v>
      </c>
      <c r="Z20" s="302" t="str">
        <f>Data!U44</f>
        <v>No data</v>
      </c>
      <c r="AA20" s="303" t="str">
        <f>Data!V44</f>
        <v>No data</v>
      </c>
    </row>
    <row r="21" spans="2:27" s="348" customFormat="1" ht="21.75" customHeight="1" thickTop="1" thickBot="1" x14ac:dyDescent="0.4">
      <c r="B21" s="366" t="s">
        <v>70</v>
      </c>
      <c r="C21" s="366" t="s">
        <v>27</v>
      </c>
      <c r="D21" s="367">
        <v>2</v>
      </c>
      <c r="E21" s="366" t="s">
        <v>26</v>
      </c>
      <c r="F21" s="304">
        <f>Data!G45</f>
        <v>76</v>
      </c>
      <c r="G21" s="305">
        <f>Data!H45</f>
        <v>65</v>
      </c>
      <c r="H21" s="294">
        <f>Data!I45</f>
        <v>17</v>
      </c>
      <c r="I21" s="295">
        <f t="shared" si="0"/>
        <v>0.42499999999999999</v>
      </c>
      <c r="J21" s="296">
        <f>Data!J45</f>
        <v>11</v>
      </c>
      <c r="K21" s="295">
        <f t="shared" si="1"/>
        <v>0.27500000000000002</v>
      </c>
      <c r="L21" s="296">
        <f>Data!K45</f>
        <v>12</v>
      </c>
      <c r="M21" s="295">
        <f t="shared" si="2"/>
        <v>0.3</v>
      </c>
      <c r="N21" s="296">
        <f>Data!L45</f>
        <v>0</v>
      </c>
      <c r="O21" s="295">
        <f t="shared" si="3"/>
        <v>0</v>
      </c>
      <c r="P21" s="297">
        <f>Data!M45</f>
        <v>40</v>
      </c>
      <c r="Q21" s="298">
        <f>Data!O45</f>
        <v>17</v>
      </c>
      <c r="R21" s="295">
        <f t="shared" si="4"/>
        <v>0.48571428571428571</v>
      </c>
      <c r="S21" s="296">
        <f>Data!P45</f>
        <v>7</v>
      </c>
      <c r="T21" s="295">
        <f t="shared" si="5"/>
        <v>0.2</v>
      </c>
      <c r="U21" s="358">
        <f>Data!Q45</f>
        <v>11</v>
      </c>
      <c r="V21" s="295">
        <f t="shared" si="6"/>
        <v>0.31428571428571428</v>
      </c>
      <c r="W21" s="296">
        <f>Data!R45</f>
        <v>0</v>
      </c>
      <c r="X21" s="295">
        <f t="shared" si="7"/>
        <v>0</v>
      </c>
      <c r="Y21" s="297">
        <f>Data!S45</f>
        <v>35</v>
      </c>
      <c r="Z21" s="306">
        <f>Data!U45</f>
        <v>0</v>
      </c>
      <c r="AA21" s="307">
        <f>Data!V45</f>
        <v>0</v>
      </c>
    </row>
    <row r="22" spans="2:27" s="348" customFormat="1" ht="21.75" customHeight="1" thickTop="1" thickBot="1" x14ac:dyDescent="0.4">
      <c r="B22" s="394" t="s">
        <v>90</v>
      </c>
      <c r="C22" s="394" t="s">
        <v>27</v>
      </c>
      <c r="D22" s="395">
        <v>2</v>
      </c>
      <c r="E22" s="394" t="s">
        <v>26</v>
      </c>
      <c r="F22" s="301">
        <f>Data!G46</f>
        <v>22</v>
      </c>
      <c r="G22" s="308">
        <f>Data!H46</f>
        <v>40</v>
      </c>
      <c r="H22" s="299">
        <f>Data!I46</f>
        <v>0</v>
      </c>
      <c r="I22" s="291">
        <f t="shared" si="0"/>
        <v>0</v>
      </c>
      <c r="J22" s="292">
        <f>Data!J46</f>
        <v>1</v>
      </c>
      <c r="K22" s="291">
        <f t="shared" si="1"/>
        <v>0.5</v>
      </c>
      <c r="L22" s="292">
        <f>Data!K46</f>
        <v>1</v>
      </c>
      <c r="M22" s="291">
        <f t="shared" si="2"/>
        <v>0.5</v>
      </c>
      <c r="N22" s="292">
        <f>Data!L46</f>
        <v>0</v>
      </c>
      <c r="O22" s="291">
        <f t="shared" si="3"/>
        <v>0</v>
      </c>
      <c r="P22" s="293">
        <f>Data!M46</f>
        <v>2</v>
      </c>
      <c r="Q22" s="290">
        <f>Data!O46</f>
        <v>2</v>
      </c>
      <c r="R22" s="291">
        <f t="shared" si="4"/>
        <v>0.66666666666666663</v>
      </c>
      <c r="S22" s="292">
        <f>Data!P46</f>
        <v>1</v>
      </c>
      <c r="T22" s="300">
        <f t="shared" si="5"/>
        <v>0.33333333333333331</v>
      </c>
      <c r="U22" s="344">
        <f>Data!Q46</f>
        <v>0</v>
      </c>
      <c r="V22" s="291">
        <f t="shared" si="6"/>
        <v>0</v>
      </c>
      <c r="W22" s="292">
        <f>Data!R46</f>
        <v>0</v>
      </c>
      <c r="X22" s="291">
        <f t="shared" si="7"/>
        <v>0</v>
      </c>
      <c r="Y22" s="293">
        <f>Data!S46</f>
        <v>3</v>
      </c>
      <c r="Z22" s="302">
        <f>Data!U46</f>
        <v>0</v>
      </c>
      <c r="AA22" s="303">
        <f>Data!V46</f>
        <v>0</v>
      </c>
    </row>
    <row r="23" spans="2:27" s="348" customFormat="1" ht="21.75" customHeight="1" thickTop="1" thickBot="1" x14ac:dyDescent="0.4">
      <c r="B23" s="396" t="s">
        <v>66</v>
      </c>
      <c r="C23" s="396" t="s">
        <v>27</v>
      </c>
      <c r="D23" s="397">
        <v>2</v>
      </c>
      <c r="E23" s="396" t="s">
        <v>26</v>
      </c>
      <c r="F23" s="304">
        <f>Data!G47</f>
        <v>9</v>
      </c>
      <c r="G23" s="305">
        <f>Data!H47</f>
        <v>11</v>
      </c>
      <c r="H23" s="298">
        <f>Data!I47</f>
        <v>6</v>
      </c>
      <c r="I23" s="295">
        <f t="shared" si="0"/>
        <v>0.375</v>
      </c>
      <c r="J23" s="296">
        <f>Data!J47</f>
        <v>6</v>
      </c>
      <c r="K23" s="295">
        <f t="shared" si="1"/>
        <v>0.375</v>
      </c>
      <c r="L23" s="296">
        <f>Data!K47</f>
        <v>4</v>
      </c>
      <c r="M23" s="295">
        <f t="shared" si="2"/>
        <v>0.25</v>
      </c>
      <c r="N23" s="296">
        <f>Data!L47</f>
        <v>0</v>
      </c>
      <c r="O23" s="295">
        <f t="shared" si="3"/>
        <v>0</v>
      </c>
      <c r="P23" s="297">
        <f>Data!M47</f>
        <v>16</v>
      </c>
      <c r="Q23" s="298">
        <f>Data!O47</f>
        <v>20</v>
      </c>
      <c r="R23" s="295">
        <f t="shared" si="4"/>
        <v>0.54054054054054057</v>
      </c>
      <c r="S23" s="296">
        <f>Data!P47</f>
        <v>6</v>
      </c>
      <c r="T23" s="295">
        <f t="shared" si="5"/>
        <v>0.16216216216216217</v>
      </c>
      <c r="U23" s="371">
        <f>Data!Q47</f>
        <v>4</v>
      </c>
      <c r="V23" s="295">
        <f t="shared" si="6"/>
        <v>0.10810810810810811</v>
      </c>
      <c r="W23" s="296">
        <f>Data!R47</f>
        <v>7</v>
      </c>
      <c r="X23" s="295">
        <f t="shared" si="7"/>
        <v>0.1891891891891892</v>
      </c>
      <c r="Y23" s="297">
        <f>Data!S47</f>
        <v>37</v>
      </c>
      <c r="Z23" s="306">
        <f>Data!U47</f>
        <v>0.3095</v>
      </c>
      <c r="AA23" s="307">
        <f>Data!V47</f>
        <v>0.06</v>
      </c>
    </row>
    <row r="24" spans="2:27" s="348" customFormat="1" ht="21.75" customHeight="1" thickTop="1" thickBot="1" x14ac:dyDescent="0.4">
      <c r="B24" s="398" t="s">
        <v>67</v>
      </c>
      <c r="C24" s="398" t="s">
        <v>27</v>
      </c>
      <c r="D24" s="399">
        <v>2</v>
      </c>
      <c r="E24" s="398" t="s">
        <v>26</v>
      </c>
      <c r="F24" s="301">
        <f>Data!G48</f>
        <v>14</v>
      </c>
      <c r="G24" s="308">
        <f>Data!H48</f>
        <v>30</v>
      </c>
      <c r="H24" s="290">
        <f>Data!I48</f>
        <v>2</v>
      </c>
      <c r="I24" s="291">
        <f t="shared" si="0"/>
        <v>6.6666666666666666E-2</v>
      </c>
      <c r="J24" s="292">
        <f>Data!J48</f>
        <v>12</v>
      </c>
      <c r="K24" s="291">
        <f t="shared" si="1"/>
        <v>0.4</v>
      </c>
      <c r="L24" s="292">
        <f>Data!K48</f>
        <v>10</v>
      </c>
      <c r="M24" s="291">
        <f t="shared" si="2"/>
        <v>0.33333333333333331</v>
      </c>
      <c r="N24" s="292">
        <f>Data!L48</f>
        <v>6</v>
      </c>
      <c r="O24" s="291">
        <f t="shared" si="3"/>
        <v>0.2</v>
      </c>
      <c r="P24" s="293">
        <f>Data!M48</f>
        <v>30</v>
      </c>
      <c r="Q24" s="290">
        <f>Data!O48</f>
        <v>7</v>
      </c>
      <c r="R24" s="291">
        <f t="shared" si="4"/>
        <v>0.20588235294117646</v>
      </c>
      <c r="S24" s="292">
        <f>Data!P48</f>
        <v>6</v>
      </c>
      <c r="T24" s="291">
        <f t="shared" si="5"/>
        <v>0.17647058823529413</v>
      </c>
      <c r="U24" s="344">
        <f>Data!Q48</f>
        <v>11</v>
      </c>
      <c r="V24" s="291">
        <f t="shared" si="6"/>
        <v>0.3235294117647059</v>
      </c>
      <c r="W24" s="292">
        <f>Data!R48</f>
        <v>10</v>
      </c>
      <c r="X24" s="291">
        <f t="shared" si="7"/>
        <v>0.29411764705882354</v>
      </c>
      <c r="Y24" s="293">
        <f>Data!S48</f>
        <v>34</v>
      </c>
      <c r="Z24" s="302">
        <f>Data!U48</f>
        <v>0.20369999999999999</v>
      </c>
      <c r="AA24" s="303">
        <f>Data!V48</f>
        <v>4.65E-2</v>
      </c>
    </row>
    <row r="25" spans="2:27" s="348" customFormat="1" ht="21.75" customHeight="1" thickTop="1" thickBot="1" x14ac:dyDescent="0.4">
      <c r="B25" s="372" t="s">
        <v>81</v>
      </c>
      <c r="C25" s="372" t="s">
        <v>27</v>
      </c>
      <c r="D25" s="373">
        <v>2</v>
      </c>
      <c r="E25" s="372" t="s">
        <v>26</v>
      </c>
      <c r="F25" s="304" t="str">
        <f>Data!G49</f>
        <v>No data</v>
      </c>
      <c r="G25" s="305" t="str">
        <f>Data!H49</f>
        <v>No data</v>
      </c>
      <c r="H25" s="298" t="str">
        <f>Data!I49</f>
        <v>No data</v>
      </c>
      <c r="I25" s="295">
        <f t="shared" si="0"/>
        <v>0</v>
      </c>
      <c r="J25" s="296" t="str">
        <f>Data!J49</f>
        <v>No data</v>
      </c>
      <c r="K25" s="295">
        <f t="shared" si="1"/>
        <v>0</v>
      </c>
      <c r="L25" s="296" t="str">
        <f>Data!K49</f>
        <v>No data</v>
      </c>
      <c r="M25" s="295">
        <f t="shared" si="2"/>
        <v>0</v>
      </c>
      <c r="N25" s="296" t="str">
        <f>Data!L49</f>
        <v>No data</v>
      </c>
      <c r="O25" s="295">
        <f t="shared" si="3"/>
        <v>0</v>
      </c>
      <c r="P25" s="297" t="str">
        <f>Data!M49</f>
        <v>No data</v>
      </c>
      <c r="Q25" s="298" t="str">
        <f>Data!O49</f>
        <v>No data</v>
      </c>
      <c r="R25" s="295">
        <f t="shared" si="4"/>
        <v>0</v>
      </c>
      <c r="S25" s="296" t="str">
        <f>Data!P49</f>
        <v>No data</v>
      </c>
      <c r="T25" s="295">
        <f t="shared" si="5"/>
        <v>0</v>
      </c>
      <c r="U25" s="371" t="str">
        <f>Data!Q49</f>
        <v>No data</v>
      </c>
      <c r="V25" s="295">
        <f t="shared" si="6"/>
        <v>0</v>
      </c>
      <c r="W25" s="296" t="str">
        <f>Data!R49</f>
        <v>No data</v>
      </c>
      <c r="X25" s="295">
        <f t="shared" si="7"/>
        <v>0</v>
      </c>
      <c r="Y25" s="297" t="str">
        <f>Data!S49</f>
        <v>No data</v>
      </c>
      <c r="Z25" s="306" t="str">
        <f>Data!U49</f>
        <v>No data</v>
      </c>
      <c r="AA25" s="307" t="str">
        <f>Data!V49</f>
        <v>No data</v>
      </c>
    </row>
    <row r="26" spans="2:27" ht="20.25" customHeight="1" thickTop="1" thickBot="1" x14ac:dyDescent="0.4">
      <c r="B26" s="398" t="s">
        <v>68</v>
      </c>
      <c r="C26" s="398" t="s">
        <v>27</v>
      </c>
      <c r="D26" s="399">
        <v>2</v>
      </c>
      <c r="E26" s="398" t="s">
        <v>26</v>
      </c>
      <c r="F26" s="301">
        <f>Data!G50</f>
        <v>16</v>
      </c>
      <c r="G26" s="308">
        <f>Data!H50</f>
        <v>35</v>
      </c>
      <c r="H26" s="290">
        <f>Data!I50</f>
        <v>18</v>
      </c>
      <c r="I26" s="291">
        <f t="shared" si="0"/>
        <v>0.75</v>
      </c>
      <c r="J26" s="292">
        <f>Data!J50</f>
        <v>6</v>
      </c>
      <c r="K26" s="291">
        <f t="shared" si="1"/>
        <v>0.25</v>
      </c>
      <c r="L26" s="292">
        <f>Data!K50</f>
        <v>0</v>
      </c>
      <c r="M26" s="291">
        <f t="shared" si="2"/>
        <v>0</v>
      </c>
      <c r="N26" s="292">
        <f>Data!L50</f>
        <v>0</v>
      </c>
      <c r="O26" s="291">
        <f t="shared" si="3"/>
        <v>0</v>
      </c>
      <c r="P26" s="293">
        <f>Data!M50</f>
        <v>24</v>
      </c>
      <c r="Q26" s="290">
        <f>Data!O50</f>
        <v>49</v>
      </c>
      <c r="R26" s="291">
        <f t="shared" si="4"/>
        <v>0.53260869565217395</v>
      </c>
      <c r="S26" s="292">
        <f>Data!P50</f>
        <v>35</v>
      </c>
      <c r="T26" s="291">
        <f t="shared" si="5"/>
        <v>0.38043478260869568</v>
      </c>
      <c r="U26" s="400">
        <f>Data!Q50</f>
        <v>8</v>
      </c>
      <c r="V26" s="291">
        <f t="shared" si="6"/>
        <v>8.6956521739130432E-2</v>
      </c>
      <c r="W26" s="292">
        <f>Data!R50</f>
        <v>0</v>
      </c>
      <c r="X26" s="291">
        <f t="shared" si="7"/>
        <v>0</v>
      </c>
      <c r="Y26" s="293">
        <f>Data!S50</f>
        <v>92</v>
      </c>
      <c r="Z26" s="302">
        <f>Data!U50</f>
        <v>0.11</v>
      </c>
      <c r="AA26" s="303">
        <f>Data!V50</f>
        <v>0.1</v>
      </c>
    </row>
    <row r="27" spans="2:27" ht="15" thickTop="1" x14ac:dyDescent="0.35">
      <c r="B27" s="24"/>
      <c r="C27" s="24"/>
      <c r="D27" s="24"/>
      <c r="E27" s="24"/>
      <c r="F27" s="23"/>
      <c r="G27" s="23"/>
      <c r="H27" s="169"/>
      <c r="I27" s="23"/>
      <c r="J27" s="169"/>
      <c r="K27" s="23"/>
      <c r="L27" s="169"/>
      <c r="M27" s="23"/>
      <c r="N27" s="169"/>
      <c r="O27" s="23"/>
      <c r="P27" s="23"/>
      <c r="Q27" s="169"/>
      <c r="R27" s="23"/>
      <c r="S27" s="169"/>
      <c r="T27" s="23"/>
      <c r="U27" s="169"/>
      <c r="V27" s="23"/>
      <c r="W27" s="169"/>
      <c r="X27" s="23"/>
      <c r="Y27" s="23"/>
      <c r="Z27" s="23"/>
      <c r="AA27" s="23"/>
    </row>
    <row r="28" spans="2:27" ht="15" thickBot="1" x14ac:dyDescent="0.4">
      <c r="B28" s="24"/>
      <c r="C28" s="24"/>
      <c r="D28" s="24"/>
      <c r="E28" s="24"/>
      <c r="F28" s="23"/>
      <c r="G28" s="23"/>
      <c r="H28" s="169"/>
      <c r="I28" s="23"/>
      <c r="J28" s="169"/>
      <c r="K28" s="23"/>
      <c r="L28" s="169"/>
      <c r="M28" s="23"/>
      <c r="N28" s="169"/>
      <c r="O28" s="23"/>
      <c r="P28" s="23"/>
      <c r="Q28" s="169"/>
      <c r="R28" s="23"/>
      <c r="S28" s="169"/>
      <c r="T28" s="23"/>
      <c r="U28" s="169"/>
      <c r="V28" s="23"/>
      <c r="W28" s="169"/>
      <c r="X28" s="23"/>
      <c r="Y28" s="23"/>
      <c r="Z28" s="23"/>
      <c r="AA28" s="23"/>
    </row>
    <row r="29" spans="2:27" ht="15" x14ac:dyDescent="0.25">
      <c r="B29" s="477" t="s">
        <v>115</v>
      </c>
      <c r="C29" s="598" t="s">
        <v>116</v>
      </c>
      <c r="D29" s="599"/>
      <c r="E29" s="600"/>
      <c r="F29" s="478" t="s">
        <v>107</v>
      </c>
      <c r="G29" s="458"/>
      <c r="H29" s="479"/>
      <c r="I29" s="480"/>
      <c r="J29" s="483" t="s">
        <v>113</v>
      </c>
      <c r="K29" s="484"/>
      <c r="L29" s="467" t="s">
        <v>113</v>
      </c>
      <c r="M29" s="468"/>
      <c r="N29" s="471" t="s">
        <v>113</v>
      </c>
      <c r="O29" s="472"/>
      <c r="P29" s="312"/>
      <c r="Q29" s="479"/>
      <c r="R29" s="480"/>
      <c r="S29" s="483" t="s">
        <v>113</v>
      </c>
      <c r="T29" s="484"/>
      <c r="U29" s="467" t="s">
        <v>113</v>
      </c>
      <c r="V29" s="468"/>
      <c r="W29" s="471" t="s">
        <v>113</v>
      </c>
      <c r="X29" s="472"/>
      <c r="Y29" s="181"/>
      <c r="Z29" s="457" t="s">
        <v>110</v>
      </c>
      <c r="AA29" s="458"/>
    </row>
    <row r="30" spans="2:27" ht="15" x14ac:dyDescent="0.25">
      <c r="B30" s="477"/>
      <c r="C30" s="601"/>
      <c r="D30" s="602"/>
      <c r="E30" s="603"/>
      <c r="F30" s="459" t="s">
        <v>108</v>
      </c>
      <c r="G30" s="460"/>
      <c r="H30" s="481"/>
      <c r="I30" s="482"/>
      <c r="J30" s="485"/>
      <c r="K30" s="486"/>
      <c r="L30" s="469"/>
      <c r="M30" s="470"/>
      <c r="N30" s="473"/>
      <c r="O30" s="474"/>
      <c r="P30" s="313"/>
      <c r="Q30" s="481"/>
      <c r="R30" s="482"/>
      <c r="S30" s="485"/>
      <c r="T30" s="486"/>
      <c r="U30" s="469"/>
      <c r="V30" s="470"/>
      <c r="W30" s="473"/>
      <c r="X30" s="474"/>
      <c r="Y30" s="182"/>
      <c r="Z30" s="461" t="s">
        <v>111</v>
      </c>
      <c r="AA30" s="460"/>
    </row>
    <row r="31" spans="2:27" ht="15.75" thickBot="1" x14ac:dyDescent="0.3">
      <c r="B31" s="477"/>
      <c r="C31" s="604"/>
      <c r="D31" s="605"/>
      <c r="E31" s="606"/>
      <c r="F31" s="491" t="s">
        <v>109</v>
      </c>
      <c r="G31" s="466"/>
      <c r="H31" s="462"/>
      <c r="I31" s="463"/>
      <c r="J31" s="464" t="s">
        <v>114</v>
      </c>
      <c r="K31" s="463"/>
      <c r="L31" s="464" t="s">
        <v>114</v>
      </c>
      <c r="M31" s="463"/>
      <c r="N31" s="464" t="s">
        <v>114</v>
      </c>
      <c r="O31" s="463"/>
      <c r="P31" s="401"/>
      <c r="Q31" s="462"/>
      <c r="R31" s="463"/>
      <c r="S31" s="464" t="s">
        <v>114</v>
      </c>
      <c r="T31" s="463"/>
      <c r="U31" s="464" t="s">
        <v>114</v>
      </c>
      <c r="V31" s="463"/>
      <c r="W31" s="464" t="s">
        <v>114</v>
      </c>
      <c r="X31" s="463"/>
      <c r="Y31" s="402"/>
      <c r="Z31" s="465" t="s">
        <v>112</v>
      </c>
      <c r="AA31" s="466"/>
    </row>
    <row r="32" spans="2:27" ht="14.45" x14ac:dyDescent="0.35">
      <c r="B32" s="25"/>
      <c r="C32" s="25"/>
      <c r="D32" s="25"/>
      <c r="E32" s="25"/>
      <c r="F32" s="26"/>
      <c r="G32" s="26"/>
      <c r="H32" s="170"/>
      <c r="I32" s="26"/>
      <c r="J32" s="170"/>
      <c r="K32" s="26"/>
      <c r="L32" s="170"/>
      <c r="M32" s="26"/>
      <c r="N32" s="170"/>
      <c r="O32" s="26"/>
      <c r="P32" s="26"/>
      <c r="Q32" s="170"/>
      <c r="R32" s="26"/>
      <c r="S32" s="170"/>
      <c r="T32" s="26"/>
      <c r="U32" s="170"/>
      <c r="V32" s="26"/>
      <c r="W32" s="170"/>
      <c r="X32" s="26"/>
      <c r="Y32" s="26"/>
      <c r="Z32" s="26"/>
      <c r="AA32" s="27"/>
    </row>
    <row r="33" spans="2:27" ht="14.45" x14ac:dyDescent="0.35">
      <c r="B33" s="23"/>
      <c r="C33" s="23"/>
      <c r="D33" s="23"/>
      <c r="E33" s="23"/>
      <c r="F33" s="28">
        <v>10</v>
      </c>
      <c r="G33" s="28">
        <v>10</v>
      </c>
      <c r="H33" s="171">
        <v>10</v>
      </c>
      <c r="I33" s="28"/>
      <c r="J33" s="171">
        <v>10</v>
      </c>
      <c r="K33" s="28">
        <v>10</v>
      </c>
      <c r="L33" s="171">
        <v>10</v>
      </c>
      <c r="M33" s="28"/>
      <c r="N33" s="171"/>
      <c r="O33" s="28"/>
      <c r="P33" s="28"/>
      <c r="Q33" s="171"/>
      <c r="R33" s="28"/>
      <c r="S33" s="171"/>
      <c r="T33" s="28"/>
      <c r="U33" s="171"/>
      <c r="V33" s="28"/>
      <c r="W33" s="171"/>
      <c r="X33" s="28"/>
      <c r="Y33" s="28"/>
      <c r="Z33" s="28"/>
      <c r="AA33" s="23"/>
    </row>
    <row r="34" spans="2:27" ht="14.45" x14ac:dyDescent="0.35">
      <c r="B34" s="24" t="s">
        <v>19</v>
      </c>
      <c r="C34" s="24"/>
      <c r="D34" s="24"/>
      <c r="E34" s="24"/>
      <c r="F34" s="29"/>
      <c r="G34" s="23"/>
      <c r="H34" s="169"/>
      <c r="I34" s="23"/>
      <c r="J34" s="169"/>
      <c r="K34" s="23"/>
      <c r="L34" s="169"/>
      <c r="M34" s="23"/>
      <c r="N34" s="169"/>
      <c r="O34" s="23"/>
      <c r="P34" s="23"/>
      <c r="Q34" s="169"/>
      <c r="R34" s="23"/>
      <c r="S34" s="169"/>
      <c r="T34" s="23"/>
      <c r="U34" s="169"/>
      <c r="V34" s="23"/>
      <c r="W34" s="169"/>
      <c r="X34" s="23"/>
      <c r="Y34" s="23"/>
      <c r="Z34" s="23"/>
      <c r="AA34" s="23"/>
    </row>
    <row r="35" spans="2:27" ht="15" x14ac:dyDescent="0.25">
      <c r="B35" s="30" t="s">
        <v>20</v>
      </c>
      <c r="C35" s="30"/>
      <c r="D35" s="30"/>
      <c r="E35" s="30"/>
      <c r="F35" s="23"/>
      <c r="G35" s="23"/>
      <c r="H35" s="169"/>
      <c r="I35" s="23"/>
      <c r="J35" s="169"/>
      <c r="K35" s="23"/>
      <c r="L35" s="169"/>
      <c r="M35" s="23"/>
      <c r="N35" s="169"/>
      <c r="O35" s="23"/>
      <c r="P35" s="23"/>
      <c r="Q35" s="169"/>
      <c r="R35" s="23"/>
      <c r="S35" s="169"/>
      <c r="T35" s="23"/>
      <c r="U35" s="169"/>
      <c r="V35" s="23"/>
      <c r="W35" s="169"/>
      <c r="X35" s="23"/>
      <c r="Y35" s="23"/>
      <c r="Z35" s="23"/>
      <c r="AA35" s="23"/>
    </row>
    <row r="36" spans="2:27" ht="15" x14ac:dyDescent="0.25">
      <c r="B36" s="31"/>
      <c r="C36" s="31"/>
      <c r="D36" s="31"/>
      <c r="E36" s="31"/>
      <c r="F36" s="23"/>
      <c r="G36" s="23"/>
      <c r="H36" s="169"/>
      <c r="I36" s="23"/>
      <c r="J36" s="169"/>
      <c r="K36" s="23"/>
      <c r="L36" s="169"/>
      <c r="M36" s="23"/>
      <c r="N36" s="169"/>
      <c r="O36" s="23"/>
      <c r="P36" s="23"/>
      <c r="Q36" s="169"/>
      <c r="R36" s="23"/>
      <c r="S36" s="169"/>
      <c r="T36" s="23"/>
      <c r="U36" s="169"/>
      <c r="V36" s="23"/>
      <c r="W36" s="169"/>
      <c r="X36" s="23"/>
      <c r="Y36" s="23"/>
      <c r="Z36" s="23"/>
      <c r="AA36" s="23"/>
    </row>
    <row r="37" spans="2:27" ht="15" x14ac:dyDescent="0.25"/>
    <row r="38" spans="2:27" ht="15" x14ac:dyDescent="0.25"/>
    <row r="39" spans="2:27" ht="14.45" hidden="1" x14ac:dyDescent="0.35"/>
    <row r="40" spans="2:27" ht="14.45" hidden="1" x14ac:dyDescent="0.35"/>
    <row r="41" spans="2:27" ht="14.45" hidden="1" x14ac:dyDescent="0.35"/>
    <row r="42" spans="2:27" ht="14.45" hidden="1" x14ac:dyDescent="0.35"/>
    <row r="43" spans="2:27" ht="14.45" hidden="1" x14ac:dyDescent="0.35"/>
    <row r="44" spans="2:27" ht="14.45" hidden="1" x14ac:dyDescent="0.35"/>
    <row r="45" spans="2:27" ht="14.45" hidden="1" x14ac:dyDescent="0.35"/>
    <row r="46" spans="2:27" ht="14.45" hidden="1" x14ac:dyDescent="0.35"/>
    <row r="47" spans="2:27" ht="14.45" hidden="1" x14ac:dyDescent="0.35"/>
    <row r="48" spans="2:27" ht="14.45" hidden="1" x14ac:dyDescent="0.35"/>
    <row r="49" ht="14.45" hidden="1" x14ac:dyDescent="0.35"/>
    <row r="50" ht="14.45" hidden="1" x14ac:dyDescent="0.35"/>
    <row r="51" ht="14.45" hidden="1" x14ac:dyDescent="0.35"/>
    <row r="52" ht="14.45" hidden="1" x14ac:dyDescent="0.35"/>
    <row r="53" ht="14.45" hidden="1" x14ac:dyDescent="0.35"/>
    <row r="54" ht="14.45" hidden="1" x14ac:dyDescent="0.35"/>
    <row r="55" ht="14.45" hidden="1" x14ac:dyDescent="0.35"/>
    <row r="56" ht="14.45" hidden="1" x14ac:dyDescent="0.35"/>
    <row r="57" ht="14.45" hidden="1" x14ac:dyDescent="0.35"/>
    <row r="58" ht="14.45" hidden="1" x14ac:dyDescent="0.35"/>
    <row r="59" ht="14.45" hidden="1" x14ac:dyDescent="0.35"/>
    <row r="60" ht="14.45" hidden="1" x14ac:dyDescent="0.35"/>
    <row r="61" ht="14.45" hidden="1" x14ac:dyDescent="0.35"/>
    <row r="62" ht="14.45" hidden="1" x14ac:dyDescent="0.35"/>
    <row r="63" ht="14.45" hidden="1" x14ac:dyDescent="0.35"/>
  </sheetData>
  <sheetProtection password="CDCE" sheet="1" objects="1" scenario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9:B31"/>
    <mergeCell ref="C29:E31"/>
    <mergeCell ref="F29:G29"/>
    <mergeCell ref="H29:I30"/>
    <mergeCell ref="J29:K30"/>
    <mergeCell ref="L29:M30"/>
    <mergeCell ref="N29:O30"/>
    <mergeCell ref="Q29:R30"/>
    <mergeCell ref="S29:T30"/>
    <mergeCell ref="B5:B7"/>
    <mergeCell ref="C5:C7"/>
    <mergeCell ref="D5:D7"/>
    <mergeCell ref="E5:E7"/>
    <mergeCell ref="F31:G31"/>
    <mergeCell ref="H31:I31"/>
    <mergeCell ref="Z29:AA29"/>
    <mergeCell ref="F30:G30"/>
    <mergeCell ref="Z30:AA30"/>
    <mergeCell ref="Q31:R31"/>
    <mergeCell ref="S31:T31"/>
    <mergeCell ref="U31:V31"/>
    <mergeCell ref="W31:X31"/>
    <mergeCell ref="Z31:AA31"/>
    <mergeCell ref="J31:K31"/>
    <mergeCell ref="L31:M31"/>
    <mergeCell ref="N31:O31"/>
    <mergeCell ref="U29:V30"/>
    <mergeCell ref="W29:X30"/>
  </mergeCells>
  <conditionalFormatting sqref="F8:G26">
    <cfRule type="containsText" dxfId="138" priority="11" operator="containsText" text="N/A">
      <formula>NOT(ISERROR(SEARCH("N/A",F8)))</formula>
    </cfRule>
    <cfRule type="cellIs" dxfId="137" priority="18" operator="between">
      <formula>0.01</formula>
      <formula>13</formula>
    </cfRule>
    <cfRule type="cellIs" dxfId="136" priority="19" operator="between">
      <formula>13</formula>
      <formula>18</formula>
    </cfRule>
    <cfRule type="cellIs" dxfId="135" priority="20" operator="greaterThan">
      <formula>18</formula>
    </cfRule>
    <cfRule type="cellIs" dxfId="134" priority="21" operator="greaterThan">
      <formula>18</formula>
    </cfRule>
  </conditionalFormatting>
  <conditionalFormatting sqref="K8:K26 T8:T26">
    <cfRule type="cellIs" dxfId="133" priority="17" operator="greaterThan">
      <formula>0.49</formula>
    </cfRule>
  </conditionalFormatting>
  <conditionalFormatting sqref="V8:V26 M8:M26">
    <cfRule type="cellIs" dxfId="132" priority="16" operator="greaterThan">
      <formula>0.49</formula>
    </cfRule>
  </conditionalFormatting>
  <conditionalFormatting sqref="O8:O26 X8:X26">
    <cfRule type="cellIs" dxfId="131" priority="15" operator="greaterThan">
      <formula>0.49</formula>
    </cfRule>
  </conditionalFormatting>
  <conditionalFormatting sqref="Z8:AA26">
    <cfRule type="cellIs" dxfId="130" priority="12" operator="between">
      <formula>0.0001</formula>
      <formula>0.1</formula>
    </cfRule>
    <cfRule type="cellIs" dxfId="129" priority="13" operator="between">
      <formula>0.1</formula>
      <formula>0.19</formula>
    </cfRule>
    <cfRule type="cellIs" dxfId="128" priority="14" operator="greaterThan">
      <formula>0.2</formula>
    </cfRule>
  </conditionalFormatting>
  <conditionalFormatting sqref="J8:J26">
    <cfRule type="expression" dxfId="127" priority="10">
      <formula>($J8/$P8*100)&gt;49.49</formula>
    </cfRule>
  </conditionalFormatting>
  <conditionalFormatting sqref="L8:L26">
    <cfRule type="expression" dxfId="126" priority="9">
      <formula>($L8/$P8*100)&gt;49.49</formula>
    </cfRule>
  </conditionalFormatting>
  <conditionalFormatting sqref="N8:N26">
    <cfRule type="expression" dxfId="125" priority="8">
      <formula>($N8/$P8*100)&gt;49.49</formula>
    </cfRule>
  </conditionalFormatting>
  <conditionalFormatting sqref="S8:S26">
    <cfRule type="expression" dxfId="124" priority="7">
      <formula>($S8/$Y8*100)&gt;49.49</formula>
    </cfRule>
  </conditionalFormatting>
  <conditionalFormatting sqref="U8:U26">
    <cfRule type="expression" dxfId="123" priority="6">
      <formula>($U8/$Y8*100)&gt;49.49</formula>
    </cfRule>
  </conditionalFormatting>
  <conditionalFormatting sqref="W8:W26">
    <cfRule type="expression" dxfId="122" priority="5">
      <formula>($W8/$Y8*100)&gt;49.49</formula>
    </cfRule>
  </conditionalFormatting>
  <conditionalFormatting sqref="L9">
    <cfRule type="expression" dxfId="121" priority="4">
      <formula>"$M$9=&gt;.499"</formula>
    </cfRule>
  </conditionalFormatting>
  <conditionalFormatting sqref="F8:AA26">
    <cfRule type="expression" dxfId="120" priority="1">
      <formula>$F8="No data"</formula>
    </cfRule>
  </conditionalFormatting>
  <hyperlinks>
    <hyperlink ref="C29:E31" location="'RAG Ratings'!A1" display="For more information on rag ratings please click here"/>
    <hyperlink ref="B3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6"/>
  <sheetViews>
    <sheetView showGridLines="0" showRowColHeaders="0" zoomScale="85" zoomScaleNormal="85" workbookViewId="0">
      <selection activeCell="Y1" sqref="Y1:AA1"/>
    </sheetView>
  </sheetViews>
  <sheetFormatPr defaultColWidth="0" defaultRowHeight="14.45" customHeight="1" zeroHeight="1" x14ac:dyDescent="0.25"/>
  <cols>
    <col min="1" max="29" width="9.140625" style="45" customWidth="1"/>
    <col min="30" max="16384" width="9.140625" style="45" hidden="1"/>
  </cols>
  <sheetData>
    <row r="1" spans="1:29" s="18" customFormat="1" ht="35.25" customHeight="1" x14ac:dyDescent="0.35">
      <c r="A1" s="501" t="s">
        <v>125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  <c r="X1" s="501"/>
      <c r="Y1" s="502" t="s">
        <v>124</v>
      </c>
      <c r="Z1" s="502"/>
      <c r="AA1" s="502"/>
    </row>
    <row r="2" spans="1:29" s="109" customFormat="1" ht="30" customHeight="1" x14ac:dyDescent="0.35">
      <c r="A2" s="503" t="s">
        <v>206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</row>
    <row r="3" spans="1:29" s="110" customFormat="1" ht="25.5" customHeight="1" x14ac:dyDescent="0.35">
      <c r="A3" s="403"/>
      <c r="B3" s="404" t="s">
        <v>135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403"/>
      <c r="AA3" s="403"/>
      <c r="AB3" s="403"/>
      <c r="AC3" s="403"/>
    </row>
    <row r="4" spans="1:29" s="20" customFormat="1" x14ac:dyDescent="0.35">
      <c r="A4" s="254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</row>
    <row r="5" spans="1:29" s="20" customFormat="1" x14ac:dyDescent="0.35">
      <c r="A5" s="254"/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54"/>
    </row>
    <row r="6" spans="1:29" s="20" customFormat="1" x14ac:dyDescent="0.35">
      <c r="A6" s="254"/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54"/>
    </row>
    <row r="7" spans="1:29" s="20" customFormat="1" x14ac:dyDescent="0.35">
      <c r="A7" s="254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54"/>
    </row>
    <row r="8" spans="1:29" s="20" customFormat="1" x14ac:dyDescent="0.35">
      <c r="A8" s="254"/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54"/>
    </row>
    <row r="9" spans="1:29" s="20" customFormat="1" x14ac:dyDescent="0.35">
      <c r="A9" s="254"/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54"/>
    </row>
    <row r="10" spans="1:29" s="20" customFormat="1" x14ac:dyDescent="0.35">
      <c r="A10" s="254"/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54"/>
    </row>
    <row r="11" spans="1:29" s="20" customFormat="1" x14ac:dyDescent="0.35">
      <c r="A11" s="254"/>
      <c r="B11" s="261"/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54"/>
    </row>
    <row r="12" spans="1:29" s="20" customFormat="1" x14ac:dyDescent="0.35">
      <c r="A12" s="254"/>
      <c r="B12" s="261"/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54"/>
    </row>
    <row r="13" spans="1:29" s="20" customFormat="1" x14ac:dyDescent="0.35">
      <c r="A13" s="254"/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54"/>
    </row>
    <row r="14" spans="1:29" s="20" customFormat="1" x14ac:dyDescent="0.35">
      <c r="A14" s="254"/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54"/>
    </row>
    <row r="15" spans="1:29" s="20" customFormat="1" x14ac:dyDescent="0.35">
      <c r="A15" s="254"/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54"/>
    </row>
    <row r="16" spans="1:29" s="20" customFormat="1" x14ac:dyDescent="0.35">
      <c r="A16" s="254"/>
      <c r="B16" s="261"/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54"/>
    </row>
    <row r="17" spans="1:29" s="20" customFormat="1" x14ac:dyDescent="0.35">
      <c r="A17" s="254"/>
      <c r="B17" s="261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54"/>
    </row>
    <row r="18" spans="1:29" s="20" customFormat="1" x14ac:dyDescent="0.35">
      <c r="A18" s="254"/>
      <c r="B18" s="261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54"/>
    </row>
    <row r="19" spans="1:29" s="20" customFormat="1" x14ac:dyDescent="0.35">
      <c r="A19" s="254"/>
      <c r="B19" s="261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54"/>
    </row>
    <row r="20" spans="1:29" s="20" customFormat="1" x14ac:dyDescent="0.35">
      <c r="A20" s="254"/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54"/>
    </row>
    <row r="21" spans="1:29" s="20" customFormat="1" x14ac:dyDescent="0.35">
      <c r="A21" s="254"/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54"/>
    </row>
    <row r="22" spans="1:29" s="20" customFormat="1" x14ac:dyDescent="0.35">
      <c r="A22" s="254"/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54"/>
    </row>
    <row r="23" spans="1:29" s="20" customFormat="1" x14ac:dyDescent="0.35">
      <c r="A23" s="254"/>
      <c r="B23" s="261"/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54"/>
    </row>
    <row r="24" spans="1:29" s="20" customFormat="1" x14ac:dyDescent="0.35">
      <c r="A24" s="254"/>
      <c r="B24" s="261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54"/>
    </row>
    <row r="25" spans="1:29" s="20" customFormat="1" x14ac:dyDescent="0.35">
      <c r="A25" s="254"/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54"/>
    </row>
    <row r="26" spans="1:29" s="20" customFormat="1" x14ac:dyDescent="0.35">
      <c r="A26" s="254"/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54"/>
    </row>
    <row r="27" spans="1:29" s="20" customFormat="1" x14ac:dyDescent="0.35">
      <c r="A27" s="254"/>
      <c r="B27" s="261"/>
      <c r="C27" s="261"/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  <c r="Z27" s="261"/>
      <c r="AA27" s="261"/>
      <c r="AB27" s="261"/>
      <c r="AC27" s="254"/>
    </row>
    <row r="28" spans="1:29" s="20" customFormat="1" x14ac:dyDescent="0.35">
      <c r="A28" s="254"/>
      <c r="B28" s="261"/>
      <c r="C28" s="261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54"/>
    </row>
    <row r="29" spans="1:29" s="20" customFormat="1" x14ac:dyDescent="0.35">
      <c r="A29" s="254"/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54"/>
    </row>
    <row r="30" spans="1:29" s="20" customFormat="1" x14ac:dyDescent="0.35">
      <c r="A30" s="254"/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261"/>
      <c r="V30" s="261"/>
      <c r="W30" s="261"/>
      <c r="X30" s="261"/>
      <c r="Y30" s="261"/>
      <c r="Z30" s="261"/>
      <c r="AA30" s="261"/>
      <c r="AB30" s="261"/>
      <c r="AC30" s="254"/>
    </row>
    <row r="31" spans="1:29" s="20" customFormat="1" x14ac:dyDescent="0.35">
      <c r="A31" s="254"/>
      <c r="B31" s="261"/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54"/>
    </row>
    <row r="32" spans="1:29" s="20" customFormat="1" x14ac:dyDescent="0.35">
      <c r="A32" s="254"/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54"/>
    </row>
    <row r="33" spans="1:29" s="20" customFormat="1" x14ac:dyDescent="0.35">
      <c r="A33" s="254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54"/>
    </row>
    <row r="34" spans="1:29" s="20" customFormat="1" x14ac:dyDescent="0.35">
      <c r="A34" s="254"/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</row>
    <row r="35" spans="1:29" s="20" customFormat="1" x14ac:dyDescent="0.35">
      <c r="A35" s="254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</row>
    <row r="36" spans="1:29" s="110" customFormat="1" ht="25.5" customHeight="1" x14ac:dyDescent="0.35">
      <c r="A36" s="403"/>
      <c r="B36" s="404" t="s">
        <v>126</v>
      </c>
      <c r="C36" s="403"/>
      <c r="D36" s="403"/>
      <c r="E36" s="403"/>
      <c r="F36" s="403"/>
      <c r="G36" s="403"/>
      <c r="H36" s="403"/>
      <c r="I36" s="403"/>
      <c r="J36" s="403"/>
      <c r="K36" s="403"/>
      <c r="L36" s="403"/>
      <c r="M36" s="403"/>
      <c r="N36" s="403"/>
      <c r="O36" s="403"/>
      <c r="P36" s="403"/>
      <c r="Q36" s="403"/>
      <c r="R36" s="403"/>
      <c r="S36" s="403"/>
      <c r="T36" s="403"/>
      <c r="U36" s="403"/>
      <c r="V36" s="403"/>
      <c r="W36" s="403"/>
      <c r="X36" s="403"/>
      <c r="Y36" s="403"/>
      <c r="Z36" s="403"/>
      <c r="AA36" s="403"/>
      <c r="AB36" s="403"/>
      <c r="AC36" s="403"/>
    </row>
    <row r="37" spans="1:29" s="20" customFormat="1" x14ac:dyDescent="0.35">
      <c r="A37" s="254"/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</row>
    <row r="38" spans="1:29" s="108" customFormat="1" x14ac:dyDescent="0.35">
      <c r="A38" s="254"/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</row>
    <row r="39" spans="1:29" s="108" customFormat="1" x14ac:dyDescent="0.35">
      <c r="A39" s="254"/>
      <c r="B39" s="261"/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</row>
    <row r="40" spans="1:29" s="108" customFormat="1" x14ac:dyDescent="0.35">
      <c r="A40" s="254"/>
      <c r="B40" s="261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</row>
    <row r="41" spans="1:29" s="108" customFormat="1" x14ac:dyDescent="0.35">
      <c r="A41" s="254"/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</row>
    <row r="42" spans="1:29" s="108" customFormat="1" x14ac:dyDescent="0.35">
      <c r="A42" s="254"/>
      <c r="B42" s="261"/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</row>
    <row r="43" spans="1:29" s="108" customFormat="1" x14ac:dyDescent="0.35">
      <c r="A43" s="254"/>
      <c r="B43" s="261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</row>
    <row r="44" spans="1:29" s="108" customFormat="1" x14ac:dyDescent="0.35">
      <c r="A44" s="254"/>
      <c r="B44" s="261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</row>
    <row r="45" spans="1:29" s="108" customFormat="1" x14ac:dyDescent="0.35">
      <c r="A45" s="254"/>
      <c r="B45" s="261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</row>
    <row r="46" spans="1:29" s="108" customFormat="1" x14ac:dyDescent="0.35">
      <c r="A46" s="254"/>
      <c r="B46" s="261"/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</row>
    <row r="47" spans="1:29" s="108" customFormat="1" x14ac:dyDescent="0.35">
      <c r="A47" s="254"/>
      <c r="B47" s="261"/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</row>
    <row r="48" spans="1:29" s="108" customFormat="1" x14ac:dyDescent="0.35">
      <c r="A48" s="254"/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</row>
    <row r="49" spans="1:29" s="108" customFormat="1" x14ac:dyDescent="0.35">
      <c r="A49" s="254"/>
      <c r="B49" s="261"/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</row>
    <row r="50" spans="1:29" s="108" customFormat="1" x14ac:dyDescent="0.35">
      <c r="A50" s="254"/>
      <c r="B50" s="261"/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261"/>
      <c r="AB50" s="261"/>
      <c r="AC50" s="261"/>
    </row>
    <row r="51" spans="1:29" s="108" customFormat="1" x14ac:dyDescent="0.35">
      <c r="A51" s="254"/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1"/>
      <c r="Z51" s="261"/>
      <c r="AA51" s="261"/>
      <c r="AB51" s="261"/>
      <c r="AC51" s="261"/>
    </row>
    <row r="52" spans="1:29" s="108" customFormat="1" x14ac:dyDescent="0.35">
      <c r="A52" s="254"/>
      <c r="B52" s="261"/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</row>
    <row r="53" spans="1:29" s="108" customFormat="1" x14ac:dyDescent="0.35">
      <c r="A53" s="254"/>
      <c r="B53" s="261"/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261"/>
      <c r="Z53" s="261"/>
      <c r="AA53" s="261"/>
      <c r="AB53" s="261"/>
      <c r="AC53" s="261"/>
    </row>
    <row r="54" spans="1:29" s="108" customFormat="1" x14ac:dyDescent="0.35">
      <c r="A54" s="254"/>
      <c r="B54" s="261"/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261"/>
      <c r="Z54" s="261"/>
      <c r="AA54" s="261"/>
      <c r="AB54" s="261"/>
      <c r="AC54" s="261"/>
    </row>
    <row r="55" spans="1:29" s="108" customFormat="1" x14ac:dyDescent="0.35">
      <c r="A55" s="254"/>
      <c r="B55" s="261"/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261"/>
      <c r="Z55" s="261"/>
      <c r="AA55" s="261"/>
      <c r="AB55" s="261"/>
      <c r="AC55" s="261"/>
    </row>
    <row r="56" spans="1:29" s="108" customFormat="1" x14ac:dyDescent="0.35">
      <c r="A56" s="254"/>
      <c r="B56" s="261"/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261"/>
      <c r="Z56" s="261"/>
      <c r="AA56" s="261"/>
      <c r="AB56" s="261"/>
      <c r="AC56" s="261"/>
    </row>
    <row r="57" spans="1:29" s="108" customFormat="1" x14ac:dyDescent="0.35">
      <c r="A57" s="254"/>
      <c r="B57" s="261"/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261"/>
      <c r="Z57" s="261"/>
      <c r="AA57" s="261"/>
      <c r="AB57" s="261"/>
      <c r="AC57" s="261"/>
    </row>
    <row r="58" spans="1:29" s="108" customFormat="1" x14ac:dyDescent="0.35">
      <c r="A58" s="254"/>
      <c r="B58" s="261"/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61"/>
    </row>
    <row r="59" spans="1:29" s="108" customFormat="1" ht="15" x14ac:dyDescent="0.25">
      <c r="A59" s="254"/>
      <c r="B59" s="261"/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261"/>
      <c r="Z59" s="261"/>
      <c r="AA59" s="261"/>
      <c r="AB59" s="261"/>
      <c r="AC59" s="261"/>
    </row>
    <row r="60" spans="1:29" s="108" customFormat="1" ht="15" x14ac:dyDescent="0.25">
      <c r="A60" s="254"/>
      <c r="B60" s="261"/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261"/>
      <c r="Z60" s="261"/>
      <c r="AA60" s="261"/>
      <c r="AB60" s="261"/>
      <c r="AC60" s="261"/>
    </row>
    <row r="61" spans="1:29" s="108" customFormat="1" ht="15" x14ac:dyDescent="0.25">
      <c r="A61" s="254"/>
      <c r="B61" s="261"/>
      <c r="C61" s="261"/>
      <c r="D61" s="261"/>
      <c r="E61" s="261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261"/>
      <c r="U61" s="261"/>
      <c r="V61" s="261"/>
      <c r="W61" s="261"/>
      <c r="X61" s="261"/>
      <c r="Y61" s="261"/>
      <c r="Z61" s="261"/>
      <c r="AA61" s="261"/>
      <c r="AB61" s="261"/>
      <c r="AC61" s="261"/>
    </row>
    <row r="62" spans="1:29" s="108" customFormat="1" ht="15" x14ac:dyDescent="0.25">
      <c r="A62" s="254"/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261"/>
      <c r="X62" s="261"/>
      <c r="Y62" s="261"/>
      <c r="Z62" s="261"/>
      <c r="AA62" s="261"/>
      <c r="AB62" s="261"/>
      <c r="AC62" s="261"/>
    </row>
    <row r="63" spans="1:29" s="108" customFormat="1" ht="15" x14ac:dyDescent="0.25">
      <c r="A63" s="254"/>
      <c r="B63" s="261"/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  <c r="V63" s="261"/>
      <c r="W63" s="261"/>
      <c r="X63" s="261"/>
      <c r="Y63" s="261"/>
      <c r="Z63" s="261"/>
      <c r="AA63" s="261"/>
      <c r="AB63" s="261"/>
      <c r="AC63" s="261"/>
    </row>
    <row r="64" spans="1:29" s="108" customFormat="1" ht="15" x14ac:dyDescent="0.25">
      <c r="A64" s="254"/>
      <c r="B64" s="261"/>
      <c r="C64" s="261"/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61"/>
      <c r="Z64" s="261"/>
      <c r="AA64" s="261"/>
      <c r="AB64" s="261"/>
      <c r="AC64" s="261"/>
    </row>
    <row r="65" spans="1:29" s="108" customFormat="1" ht="15" x14ac:dyDescent="0.25">
      <c r="A65" s="254"/>
      <c r="B65" s="261"/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  <c r="R65" s="261"/>
      <c r="S65" s="261"/>
      <c r="T65" s="261"/>
      <c r="U65" s="261"/>
      <c r="V65" s="261"/>
      <c r="W65" s="261"/>
      <c r="X65" s="261"/>
      <c r="Y65" s="261"/>
      <c r="Z65" s="261"/>
      <c r="AA65" s="261"/>
      <c r="AB65" s="261"/>
      <c r="AC65" s="261"/>
    </row>
    <row r="66" spans="1:29" s="108" customFormat="1" ht="15" x14ac:dyDescent="0.25">
      <c r="A66" s="254"/>
      <c r="B66" s="261"/>
      <c r="C66" s="261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  <c r="R66" s="261"/>
      <c r="S66" s="261"/>
      <c r="T66" s="261"/>
      <c r="U66" s="261"/>
      <c r="V66" s="261"/>
      <c r="W66" s="261"/>
      <c r="X66" s="261"/>
      <c r="Y66" s="261"/>
      <c r="Z66" s="261"/>
      <c r="AA66" s="261"/>
      <c r="AB66" s="261"/>
      <c r="AC66" s="261"/>
    </row>
    <row r="67" spans="1:29" s="108" customFormat="1" ht="15" x14ac:dyDescent="0.25">
      <c r="A67" s="254"/>
      <c r="B67" s="261"/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261"/>
      <c r="S67" s="261"/>
      <c r="T67" s="261"/>
      <c r="U67" s="261"/>
      <c r="V67" s="261"/>
      <c r="W67" s="261"/>
      <c r="X67" s="261"/>
      <c r="Y67" s="261"/>
      <c r="Z67" s="261"/>
      <c r="AA67" s="261"/>
      <c r="AB67" s="261"/>
      <c r="AC67" s="261"/>
    </row>
    <row r="68" spans="1:29" s="108" customFormat="1" ht="15" x14ac:dyDescent="0.25">
      <c r="A68" s="254"/>
      <c r="B68" s="261"/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261"/>
      <c r="Y68" s="261"/>
      <c r="Z68" s="261"/>
      <c r="AA68" s="261"/>
      <c r="AB68" s="261"/>
      <c r="AC68" s="261"/>
    </row>
    <row r="69" spans="1:29" s="108" customFormat="1" ht="15" x14ac:dyDescent="0.25">
      <c r="A69" s="254"/>
      <c r="B69" s="261"/>
      <c r="C69" s="261"/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61"/>
      <c r="P69" s="261"/>
      <c r="Q69" s="261"/>
      <c r="R69" s="261"/>
      <c r="S69" s="261"/>
      <c r="T69" s="261"/>
      <c r="U69" s="261"/>
      <c r="V69" s="261"/>
      <c r="W69" s="261"/>
      <c r="X69" s="261"/>
      <c r="Y69" s="261"/>
      <c r="Z69" s="261"/>
      <c r="AA69" s="261"/>
      <c r="AB69" s="261"/>
      <c r="AC69" s="261"/>
    </row>
    <row r="70" spans="1:29" s="108" customFormat="1" ht="15" x14ac:dyDescent="0.25">
      <c r="A70" s="254"/>
      <c r="B70" s="261"/>
      <c r="C70" s="261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</row>
    <row r="71" spans="1:29" s="108" customFormat="1" ht="15" x14ac:dyDescent="0.25">
      <c r="A71" s="254"/>
      <c r="B71" s="261"/>
      <c r="C71" s="261"/>
      <c r="D71" s="261"/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261"/>
      <c r="Z71" s="261"/>
      <c r="AA71" s="261"/>
      <c r="AB71" s="261"/>
      <c r="AC71" s="261"/>
    </row>
    <row r="72" spans="1:29" s="108" customFormat="1" ht="15" x14ac:dyDescent="0.25">
      <c r="A72" s="254"/>
      <c r="B72" s="261"/>
      <c r="C72" s="261"/>
      <c r="D72" s="261"/>
      <c r="E72" s="261"/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261"/>
      <c r="V72" s="261"/>
      <c r="W72" s="261"/>
      <c r="X72" s="261"/>
      <c r="Y72" s="261"/>
      <c r="Z72" s="261"/>
      <c r="AA72" s="261"/>
      <c r="AB72" s="261"/>
      <c r="AC72" s="261"/>
    </row>
    <row r="73" spans="1:29" s="108" customFormat="1" ht="15" x14ac:dyDescent="0.25">
      <c r="A73" s="254"/>
      <c r="B73" s="261"/>
      <c r="C73" s="261"/>
      <c r="D73" s="261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261"/>
      <c r="Y73" s="261"/>
      <c r="Z73" s="261"/>
      <c r="AA73" s="261"/>
      <c r="AB73" s="261"/>
      <c r="AC73" s="261"/>
    </row>
    <row r="74" spans="1:29" s="108" customFormat="1" ht="15" x14ac:dyDescent="0.25">
      <c r="A74" s="254"/>
      <c r="B74" s="261"/>
      <c r="C74" s="261"/>
      <c r="D74" s="261"/>
      <c r="E74" s="261"/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1"/>
      <c r="R74" s="261"/>
      <c r="S74" s="261"/>
      <c r="T74" s="261"/>
      <c r="U74" s="261"/>
      <c r="V74" s="261"/>
      <c r="W74" s="261"/>
      <c r="X74" s="261"/>
      <c r="Y74" s="261"/>
      <c r="Z74" s="261"/>
      <c r="AA74" s="261"/>
      <c r="AB74" s="261"/>
      <c r="AC74" s="261"/>
    </row>
    <row r="75" spans="1:29" s="108" customFormat="1" ht="15" x14ac:dyDescent="0.25">
      <c r="A75" s="254"/>
      <c r="B75" s="261"/>
      <c r="C75" s="261"/>
      <c r="D75" s="261"/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1"/>
    </row>
    <row r="76" spans="1:29" s="108" customFormat="1" ht="15" x14ac:dyDescent="0.25">
      <c r="A76" s="254"/>
      <c r="B76" s="261"/>
      <c r="C76" s="261"/>
      <c r="D76" s="261"/>
      <c r="E76" s="261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  <c r="U76" s="261"/>
      <c r="V76" s="261"/>
      <c r="W76" s="261"/>
      <c r="X76" s="261"/>
      <c r="Y76" s="261"/>
      <c r="Z76" s="261"/>
      <c r="AA76" s="261"/>
      <c r="AB76" s="261"/>
      <c r="AC76" s="261"/>
    </row>
    <row r="77" spans="1:29" s="108" customFormat="1" ht="15" x14ac:dyDescent="0.25">
      <c r="A77" s="254"/>
      <c r="B77" s="261"/>
      <c r="C77" s="261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</row>
    <row r="78" spans="1:29" s="108" customFormat="1" ht="15" x14ac:dyDescent="0.25">
      <c r="A78" s="254"/>
      <c r="B78" s="261"/>
      <c r="C78" s="261"/>
      <c r="D78" s="261"/>
      <c r="E78" s="261"/>
      <c r="F78" s="261"/>
      <c r="G78" s="261"/>
      <c r="H78" s="261"/>
      <c r="I78" s="261"/>
      <c r="J78" s="261"/>
      <c r="K78" s="261"/>
      <c r="L78" s="261"/>
      <c r="M78" s="261"/>
      <c r="N78" s="261"/>
      <c r="O78" s="261"/>
      <c r="P78" s="261"/>
      <c r="Q78" s="261"/>
      <c r="R78" s="261"/>
      <c r="S78" s="261"/>
      <c r="T78" s="261"/>
      <c r="U78" s="261"/>
      <c r="V78" s="261"/>
      <c r="W78" s="261"/>
      <c r="X78" s="261"/>
      <c r="Y78" s="261"/>
      <c r="Z78" s="261"/>
      <c r="AA78" s="261"/>
      <c r="AB78" s="261"/>
      <c r="AC78" s="261"/>
    </row>
    <row r="79" spans="1:29" s="108" customFormat="1" ht="15" x14ac:dyDescent="0.25">
      <c r="A79" s="254"/>
      <c r="B79" s="261"/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  <c r="W79" s="261"/>
      <c r="X79" s="261"/>
      <c r="Y79" s="261"/>
      <c r="Z79" s="261"/>
      <c r="AA79" s="261"/>
      <c r="AB79" s="261"/>
      <c r="AC79" s="261"/>
    </row>
    <row r="80" spans="1:29" s="108" customFormat="1" ht="15" x14ac:dyDescent="0.25">
      <c r="A80" s="254"/>
      <c r="B80" s="261"/>
      <c r="C80" s="261"/>
      <c r="D80" s="261"/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61"/>
      <c r="R80" s="261"/>
      <c r="S80" s="261"/>
      <c r="T80" s="261"/>
      <c r="U80" s="261"/>
      <c r="V80" s="261"/>
      <c r="W80" s="261"/>
      <c r="X80" s="261"/>
      <c r="Y80" s="261"/>
      <c r="Z80" s="261"/>
      <c r="AA80" s="261"/>
      <c r="AB80" s="261"/>
      <c r="AC80" s="261"/>
    </row>
    <row r="81" spans="1:29" s="108" customFormat="1" ht="15" x14ac:dyDescent="0.25">
      <c r="A81" s="254"/>
      <c r="B81" s="261"/>
      <c r="C81" s="261"/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1"/>
      <c r="X81" s="261"/>
      <c r="Y81" s="261"/>
      <c r="Z81" s="261"/>
      <c r="AA81" s="261"/>
      <c r="AB81" s="261"/>
      <c r="AC81" s="261"/>
    </row>
    <row r="82" spans="1:29" s="108" customFormat="1" ht="15" x14ac:dyDescent="0.25">
      <c r="A82" s="254"/>
      <c r="B82" s="261"/>
      <c r="C82" s="261"/>
      <c r="D82" s="261"/>
      <c r="E82" s="261"/>
      <c r="F82" s="261"/>
      <c r="G82" s="261"/>
      <c r="H82" s="261"/>
      <c r="I82" s="261"/>
      <c r="J82" s="261"/>
      <c r="K82" s="261"/>
      <c r="L82" s="261"/>
      <c r="M82" s="261"/>
      <c r="N82" s="261"/>
      <c r="O82" s="261"/>
      <c r="P82" s="261"/>
      <c r="Q82" s="261"/>
      <c r="R82" s="261"/>
      <c r="S82" s="261"/>
      <c r="T82" s="261"/>
      <c r="U82" s="261"/>
      <c r="V82" s="261"/>
      <c r="W82" s="261"/>
      <c r="X82" s="261"/>
      <c r="Y82" s="261"/>
      <c r="Z82" s="261"/>
      <c r="AA82" s="261"/>
      <c r="AB82" s="261"/>
      <c r="AC82" s="261"/>
    </row>
    <row r="83" spans="1:29" s="108" customFormat="1" ht="15" x14ac:dyDescent="0.25">
      <c r="A83" s="254"/>
      <c r="B83" s="261"/>
      <c r="C83" s="261"/>
      <c r="D83" s="261"/>
      <c r="E83" s="261"/>
      <c r="F83" s="261"/>
      <c r="G83" s="261"/>
      <c r="H83" s="261"/>
      <c r="I83" s="261"/>
      <c r="J83" s="261"/>
      <c r="K83" s="261"/>
      <c r="L83" s="261"/>
      <c r="M83" s="261"/>
      <c r="N83" s="261"/>
      <c r="O83" s="261"/>
      <c r="P83" s="261"/>
      <c r="Q83" s="261"/>
      <c r="R83" s="261"/>
      <c r="S83" s="261"/>
      <c r="T83" s="261"/>
      <c r="U83" s="261"/>
      <c r="V83" s="261"/>
      <c r="W83" s="261"/>
      <c r="X83" s="261"/>
      <c r="Y83" s="261"/>
      <c r="Z83" s="261"/>
      <c r="AA83" s="261"/>
      <c r="AB83" s="261"/>
      <c r="AC83" s="261"/>
    </row>
    <row r="84" spans="1:29" s="108" customFormat="1" ht="15" x14ac:dyDescent="0.25">
      <c r="A84" s="254"/>
      <c r="B84" s="261"/>
      <c r="C84" s="261"/>
      <c r="D84" s="261"/>
      <c r="E84" s="261"/>
      <c r="F84" s="261"/>
      <c r="G84" s="261"/>
      <c r="H84" s="261"/>
      <c r="I84" s="261"/>
      <c r="J84" s="261"/>
      <c r="K84" s="261"/>
      <c r="L84" s="261"/>
      <c r="M84" s="261"/>
      <c r="N84" s="261"/>
      <c r="O84" s="261"/>
      <c r="P84" s="261"/>
      <c r="Q84" s="261"/>
      <c r="R84" s="261"/>
      <c r="S84" s="261"/>
      <c r="T84" s="261"/>
      <c r="U84" s="261"/>
      <c r="V84" s="261"/>
      <c r="W84" s="261"/>
      <c r="X84" s="261"/>
      <c r="Y84" s="261"/>
      <c r="Z84" s="261"/>
      <c r="AA84" s="261"/>
      <c r="AB84" s="261"/>
      <c r="AC84" s="261"/>
    </row>
    <row r="85" spans="1:29" s="108" customFormat="1" ht="15" x14ac:dyDescent="0.25">
      <c r="A85" s="254"/>
      <c r="B85" s="261"/>
      <c r="C85" s="261"/>
      <c r="D85" s="261"/>
      <c r="E85" s="261"/>
      <c r="F85" s="261"/>
      <c r="G85" s="261"/>
      <c r="H85" s="261"/>
      <c r="I85" s="261"/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1"/>
      <c r="X85" s="261"/>
      <c r="Y85" s="261"/>
      <c r="Z85" s="261"/>
      <c r="AA85" s="261"/>
      <c r="AB85" s="261"/>
      <c r="AC85" s="261"/>
    </row>
    <row r="86" spans="1:29" s="108" customFormat="1" ht="15" x14ac:dyDescent="0.25">
      <c r="A86" s="254"/>
      <c r="B86" s="261"/>
      <c r="C86" s="261"/>
      <c r="D86" s="261"/>
      <c r="E86" s="261"/>
      <c r="F86" s="261"/>
      <c r="G86" s="261"/>
      <c r="H86" s="261"/>
      <c r="I86" s="261"/>
      <c r="J86" s="261"/>
      <c r="K86" s="261"/>
      <c r="L86" s="261"/>
      <c r="M86" s="261"/>
      <c r="N86" s="261"/>
      <c r="O86" s="261"/>
      <c r="P86" s="261"/>
      <c r="Q86" s="261"/>
      <c r="R86" s="261"/>
      <c r="S86" s="261"/>
      <c r="T86" s="261"/>
      <c r="U86" s="261"/>
      <c r="V86" s="261"/>
      <c r="W86" s="261"/>
      <c r="X86" s="261"/>
      <c r="Y86" s="261"/>
      <c r="Z86" s="261"/>
      <c r="AA86" s="261"/>
      <c r="AB86" s="261"/>
      <c r="AC86" s="261"/>
    </row>
    <row r="87" spans="1:29" s="108" customFormat="1" ht="15" x14ac:dyDescent="0.25">
      <c r="A87" s="254"/>
      <c r="B87" s="261"/>
      <c r="C87" s="261"/>
      <c r="D87" s="261"/>
      <c r="E87" s="261"/>
      <c r="F87" s="261"/>
      <c r="G87" s="261"/>
      <c r="H87" s="261"/>
      <c r="I87" s="261"/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1"/>
      <c r="V87" s="261"/>
      <c r="W87" s="261"/>
      <c r="X87" s="261"/>
      <c r="Y87" s="261"/>
      <c r="Z87" s="261"/>
      <c r="AA87" s="261"/>
      <c r="AB87" s="261"/>
      <c r="AC87" s="261"/>
    </row>
    <row r="88" spans="1:29" s="108" customFormat="1" ht="15" x14ac:dyDescent="0.25">
      <c r="A88" s="254"/>
      <c r="B88" s="261"/>
      <c r="C88" s="261"/>
      <c r="D88" s="261"/>
      <c r="E88" s="261"/>
      <c r="F88" s="261"/>
      <c r="G88" s="261"/>
      <c r="H88" s="261"/>
      <c r="I88" s="261"/>
      <c r="J88" s="261"/>
      <c r="K88" s="261"/>
      <c r="L88" s="261"/>
      <c r="M88" s="261"/>
      <c r="N88" s="261"/>
      <c r="O88" s="261"/>
      <c r="P88" s="261"/>
      <c r="Q88" s="261"/>
      <c r="R88" s="261"/>
      <c r="S88" s="261"/>
      <c r="T88" s="261"/>
      <c r="U88" s="261"/>
      <c r="V88" s="261"/>
      <c r="W88" s="261"/>
      <c r="X88" s="261"/>
      <c r="Y88" s="261"/>
      <c r="Z88" s="261"/>
      <c r="AA88" s="261"/>
      <c r="AB88" s="261"/>
      <c r="AC88" s="261"/>
    </row>
    <row r="89" spans="1:29" s="20" customFormat="1" ht="15" x14ac:dyDescent="0.25">
      <c r="A89" s="254"/>
      <c r="B89" s="254"/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</row>
    <row r="90" spans="1:29" s="20" customFormat="1" ht="15" x14ac:dyDescent="0.25">
      <c r="A90" s="254"/>
      <c r="B90" s="261"/>
      <c r="C90" s="261"/>
      <c r="D90" s="261"/>
      <c r="E90" s="261"/>
      <c r="F90" s="261"/>
      <c r="G90" s="261"/>
      <c r="H90" s="261"/>
      <c r="I90" s="261"/>
      <c r="J90" s="261"/>
      <c r="K90" s="261"/>
      <c r="L90" s="261"/>
      <c r="M90" s="261"/>
      <c r="N90" s="261"/>
      <c r="O90" s="261"/>
      <c r="P90" s="261"/>
      <c r="Q90" s="261"/>
      <c r="R90" s="261"/>
      <c r="S90" s="261"/>
      <c r="T90" s="261"/>
      <c r="U90" s="261"/>
      <c r="V90" s="261"/>
      <c r="W90" s="261"/>
      <c r="X90" s="261"/>
      <c r="Y90" s="261"/>
      <c r="Z90" s="261"/>
      <c r="AA90" s="261"/>
      <c r="AB90" s="261"/>
      <c r="AC90" s="261"/>
    </row>
    <row r="91" spans="1:29" s="20" customFormat="1" ht="15" x14ac:dyDescent="0.25">
      <c r="A91" s="254"/>
      <c r="B91" s="261"/>
      <c r="C91" s="261"/>
      <c r="D91" s="261"/>
      <c r="E91" s="261"/>
      <c r="F91" s="261"/>
      <c r="G91" s="261"/>
      <c r="H91" s="261"/>
      <c r="I91" s="261"/>
      <c r="J91" s="261"/>
      <c r="K91" s="261"/>
      <c r="L91" s="261"/>
      <c r="M91" s="261"/>
      <c r="N91" s="261"/>
      <c r="O91" s="261"/>
      <c r="P91" s="261"/>
      <c r="Q91" s="261"/>
      <c r="R91" s="261"/>
      <c r="S91" s="261"/>
      <c r="T91" s="261"/>
      <c r="U91" s="261"/>
      <c r="V91" s="261"/>
      <c r="W91" s="261"/>
      <c r="X91" s="261"/>
      <c r="Y91" s="261"/>
      <c r="Z91" s="261"/>
      <c r="AA91" s="261"/>
      <c r="AB91" s="261"/>
      <c r="AC91" s="261"/>
    </row>
    <row r="92" spans="1:29" s="20" customFormat="1" ht="15" x14ac:dyDescent="0.25">
      <c r="A92" s="254"/>
      <c r="B92" s="261"/>
      <c r="C92" s="261"/>
      <c r="D92" s="261"/>
      <c r="E92" s="261"/>
      <c r="F92" s="261"/>
      <c r="G92" s="261"/>
      <c r="H92" s="261"/>
      <c r="I92" s="261"/>
      <c r="J92" s="261"/>
      <c r="K92" s="261"/>
      <c r="L92" s="261"/>
      <c r="M92" s="261"/>
      <c r="N92" s="261"/>
      <c r="O92" s="261"/>
      <c r="P92" s="261"/>
      <c r="Q92" s="261"/>
      <c r="R92" s="261"/>
      <c r="S92" s="261"/>
      <c r="T92" s="261"/>
      <c r="U92" s="261"/>
      <c r="V92" s="261"/>
      <c r="W92" s="261"/>
      <c r="X92" s="261"/>
      <c r="Y92" s="261"/>
      <c r="Z92" s="261"/>
      <c r="AA92" s="261"/>
      <c r="AB92" s="261"/>
      <c r="AC92" s="261"/>
    </row>
    <row r="93" spans="1:29" s="20" customFormat="1" ht="15" x14ac:dyDescent="0.25">
      <c r="A93" s="254"/>
      <c r="B93" s="261"/>
      <c r="C93" s="261"/>
      <c r="D93" s="261"/>
      <c r="E93" s="261"/>
      <c r="F93" s="261"/>
      <c r="G93" s="261"/>
      <c r="H93" s="261"/>
      <c r="I93" s="261"/>
      <c r="J93" s="261"/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  <c r="AA93" s="261"/>
      <c r="AB93" s="261"/>
      <c r="AC93" s="261"/>
    </row>
    <row r="94" spans="1:29" s="20" customFormat="1" ht="15" x14ac:dyDescent="0.25">
      <c r="A94" s="254"/>
      <c r="B94" s="261"/>
      <c r="C94" s="261"/>
      <c r="D94" s="261"/>
      <c r="E94" s="261"/>
      <c r="F94" s="261"/>
      <c r="G94" s="261"/>
      <c r="H94" s="261"/>
      <c r="I94" s="261"/>
      <c r="J94" s="261"/>
      <c r="K94" s="261"/>
      <c r="L94" s="261"/>
      <c r="M94" s="261"/>
      <c r="N94" s="261"/>
      <c r="O94" s="261"/>
      <c r="P94" s="261"/>
      <c r="Q94" s="261"/>
      <c r="R94" s="261"/>
      <c r="S94" s="261"/>
      <c r="T94" s="261"/>
      <c r="U94" s="261"/>
      <c r="V94" s="261"/>
      <c r="W94" s="261"/>
      <c r="X94" s="261"/>
      <c r="Y94" s="261"/>
      <c r="Z94" s="261"/>
      <c r="AA94" s="261"/>
      <c r="AB94" s="261"/>
      <c r="AC94" s="261"/>
    </row>
    <row r="95" spans="1:29" s="20" customFormat="1" ht="15" x14ac:dyDescent="0.25">
      <c r="A95" s="254"/>
      <c r="B95" s="261"/>
      <c r="C95" s="261"/>
      <c r="D95" s="261"/>
      <c r="E95" s="261"/>
      <c r="F95" s="261"/>
      <c r="G95" s="261"/>
      <c r="H95" s="261"/>
      <c r="I95" s="261"/>
      <c r="J95" s="261"/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  <c r="V95" s="261"/>
      <c r="W95" s="261"/>
      <c r="X95" s="261"/>
      <c r="Y95" s="261"/>
      <c r="Z95" s="261"/>
      <c r="AA95" s="261"/>
      <c r="AB95" s="261"/>
      <c r="AC95" s="261"/>
    </row>
    <row r="96" spans="1:29" s="20" customFormat="1" ht="15" x14ac:dyDescent="0.25">
      <c r="A96" s="254"/>
      <c r="B96" s="261"/>
      <c r="C96" s="261"/>
      <c r="D96" s="261"/>
      <c r="E96" s="261"/>
      <c r="F96" s="261"/>
      <c r="G96" s="261"/>
      <c r="H96" s="261"/>
      <c r="I96" s="261"/>
      <c r="J96" s="261"/>
      <c r="K96" s="261"/>
      <c r="L96" s="261"/>
      <c r="M96" s="261"/>
      <c r="N96" s="261"/>
      <c r="O96" s="261"/>
      <c r="P96" s="261"/>
      <c r="Q96" s="261"/>
      <c r="R96" s="261"/>
      <c r="S96" s="261"/>
      <c r="T96" s="261"/>
      <c r="U96" s="261"/>
      <c r="V96" s="261"/>
      <c r="W96" s="261"/>
      <c r="X96" s="261"/>
      <c r="Y96" s="261"/>
      <c r="Z96" s="261"/>
      <c r="AA96" s="261"/>
      <c r="AB96" s="261"/>
      <c r="AC96" s="261"/>
    </row>
    <row r="97" spans="1:29" s="20" customFormat="1" ht="15" x14ac:dyDescent="0.25">
      <c r="A97" s="254"/>
      <c r="B97" s="261"/>
      <c r="C97" s="261"/>
      <c r="D97" s="261"/>
      <c r="E97" s="261"/>
      <c r="F97" s="261"/>
      <c r="G97" s="261"/>
      <c r="H97" s="261"/>
      <c r="I97" s="261"/>
      <c r="J97" s="261"/>
      <c r="K97" s="261"/>
      <c r="L97" s="261"/>
      <c r="M97" s="261"/>
      <c r="N97" s="261"/>
      <c r="O97" s="261"/>
      <c r="P97" s="261"/>
      <c r="Q97" s="261"/>
      <c r="R97" s="261"/>
      <c r="S97" s="261"/>
      <c r="T97" s="261"/>
      <c r="U97" s="261"/>
      <c r="V97" s="261"/>
      <c r="W97" s="261"/>
      <c r="X97" s="261"/>
      <c r="Y97" s="261"/>
      <c r="Z97" s="261"/>
      <c r="AA97" s="261"/>
      <c r="AB97" s="261"/>
      <c r="AC97" s="261"/>
    </row>
    <row r="98" spans="1:29" s="20" customFormat="1" ht="15" x14ac:dyDescent="0.25">
      <c r="A98" s="254"/>
      <c r="B98" s="261"/>
      <c r="C98" s="261"/>
      <c r="D98" s="261"/>
      <c r="E98" s="261"/>
      <c r="F98" s="261"/>
      <c r="G98" s="261"/>
      <c r="H98" s="261"/>
      <c r="I98" s="261"/>
      <c r="J98" s="261"/>
      <c r="K98" s="261"/>
      <c r="L98" s="261"/>
      <c r="M98" s="261"/>
      <c r="N98" s="261"/>
      <c r="O98" s="261"/>
      <c r="P98" s="261"/>
      <c r="Q98" s="261"/>
      <c r="R98" s="261"/>
      <c r="S98" s="261"/>
      <c r="T98" s="261"/>
      <c r="U98" s="261"/>
      <c r="V98" s="261"/>
      <c r="W98" s="261"/>
      <c r="X98" s="261"/>
      <c r="Y98" s="261"/>
      <c r="Z98" s="261"/>
      <c r="AA98" s="261"/>
      <c r="AB98" s="261"/>
      <c r="AC98" s="261"/>
    </row>
    <row r="99" spans="1:29" s="20" customFormat="1" ht="15" x14ac:dyDescent="0.25">
      <c r="A99" s="254"/>
      <c r="B99" s="261"/>
      <c r="C99" s="261"/>
      <c r="D99" s="261"/>
      <c r="E99" s="261"/>
      <c r="F99" s="261"/>
      <c r="G99" s="261"/>
      <c r="H99" s="261"/>
      <c r="I99" s="261"/>
      <c r="J99" s="261"/>
      <c r="K99" s="261"/>
      <c r="L99" s="261"/>
      <c r="M99" s="261"/>
      <c r="N99" s="261"/>
      <c r="O99" s="261"/>
      <c r="P99" s="261"/>
      <c r="Q99" s="261"/>
      <c r="R99" s="261"/>
      <c r="S99" s="261"/>
      <c r="T99" s="261"/>
      <c r="U99" s="261"/>
      <c r="V99" s="261"/>
      <c r="W99" s="261"/>
      <c r="X99" s="261"/>
      <c r="Y99" s="261"/>
      <c r="Z99" s="261"/>
      <c r="AA99" s="261"/>
      <c r="AB99" s="261"/>
      <c r="AC99" s="261"/>
    </row>
    <row r="100" spans="1:29" s="20" customFormat="1" ht="15" x14ac:dyDescent="0.25">
      <c r="A100" s="254"/>
      <c r="B100" s="261"/>
      <c r="C100" s="261"/>
      <c r="D100" s="261"/>
      <c r="E100" s="261"/>
      <c r="F100" s="261"/>
      <c r="G100" s="261"/>
      <c r="H100" s="261"/>
      <c r="I100" s="261"/>
      <c r="J100" s="261"/>
      <c r="K100" s="261"/>
      <c r="L100" s="261"/>
      <c r="M100" s="261"/>
      <c r="N100" s="261"/>
      <c r="O100" s="261"/>
      <c r="P100" s="261"/>
      <c r="Q100" s="261"/>
      <c r="R100" s="261"/>
      <c r="S100" s="261"/>
      <c r="T100" s="261"/>
      <c r="U100" s="261"/>
      <c r="V100" s="261"/>
      <c r="W100" s="261"/>
      <c r="X100" s="261"/>
      <c r="Y100" s="261"/>
      <c r="Z100" s="261"/>
      <c r="AA100" s="261"/>
      <c r="AB100" s="261"/>
      <c r="AC100" s="261"/>
    </row>
    <row r="101" spans="1:29" s="20" customFormat="1" ht="15" x14ac:dyDescent="0.25">
      <c r="A101" s="254"/>
      <c r="B101" s="261"/>
      <c r="C101" s="261"/>
      <c r="D101" s="261"/>
      <c r="E101" s="261"/>
      <c r="F101" s="261"/>
      <c r="G101" s="261"/>
      <c r="H101" s="261"/>
      <c r="I101" s="261"/>
      <c r="J101" s="261"/>
      <c r="K101" s="261"/>
      <c r="L101" s="261"/>
      <c r="M101" s="261"/>
      <c r="N101" s="261"/>
      <c r="O101" s="261"/>
      <c r="P101" s="261"/>
      <c r="Q101" s="261"/>
      <c r="R101" s="261"/>
      <c r="S101" s="261"/>
      <c r="T101" s="261"/>
      <c r="U101" s="261"/>
      <c r="V101" s="261"/>
      <c r="W101" s="261"/>
      <c r="X101" s="261"/>
      <c r="Y101" s="261"/>
      <c r="Z101" s="261"/>
      <c r="AA101" s="261"/>
      <c r="AB101" s="261"/>
      <c r="AC101" s="261"/>
    </row>
    <row r="102" spans="1:29" s="20" customFormat="1" ht="15" x14ac:dyDescent="0.25">
      <c r="A102" s="254"/>
      <c r="B102" s="261"/>
      <c r="C102" s="261"/>
      <c r="D102" s="261"/>
      <c r="E102" s="261"/>
      <c r="F102" s="261"/>
      <c r="G102" s="261"/>
      <c r="H102" s="261"/>
      <c r="I102" s="261"/>
      <c r="J102" s="261"/>
      <c r="K102" s="261"/>
      <c r="L102" s="261"/>
      <c r="M102" s="261"/>
      <c r="N102" s="261"/>
      <c r="O102" s="261"/>
      <c r="P102" s="261"/>
      <c r="Q102" s="261"/>
      <c r="R102" s="261"/>
      <c r="S102" s="261"/>
      <c r="T102" s="261"/>
      <c r="U102" s="261"/>
      <c r="V102" s="261"/>
      <c r="W102" s="261"/>
      <c r="X102" s="261"/>
      <c r="Y102" s="261"/>
      <c r="Z102" s="261"/>
      <c r="AA102" s="261"/>
      <c r="AB102" s="261"/>
      <c r="AC102" s="261"/>
    </row>
    <row r="103" spans="1:29" s="20" customFormat="1" ht="15" x14ac:dyDescent="0.25">
      <c r="A103" s="254"/>
      <c r="B103" s="261"/>
      <c r="C103" s="261"/>
      <c r="D103" s="261"/>
      <c r="E103" s="261"/>
      <c r="F103" s="261"/>
      <c r="G103" s="261"/>
      <c r="H103" s="261"/>
      <c r="I103" s="261"/>
      <c r="J103" s="261"/>
      <c r="K103" s="261"/>
      <c r="L103" s="261"/>
      <c r="M103" s="261"/>
      <c r="N103" s="261"/>
      <c r="O103" s="261"/>
      <c r="P103" s="261"/>
      <c r="Q103" s="261"/>
      <c r="R103" s="261"/>
      <c r="S103" s="261"/>
      <c r="T103" s="261"/>
      <c r="U103" s="261"/>
      <c r="V103" s="261"/>
      <c r="W103" s="261"/>
      <c r="X103" s="261"/>
      <c r="Y103" s="261"/>
      <c r="Z103" s="261"/>
      <c r="AA103" s="261"/>
      <c r="AB103" s="261"/>
      <c r="AC103" s="261"/>
    </row>
    <row r="104" spans="1:29" s="20" customFormat="1" ht="15" x14ac:dyDescent="0.25">
      <c r="A104" s="254"/>
      <c r="B104" s="261"/>
      <c r="C104" s="261"/>
      <c r="D104" s="261"/>
      <c r="E104" s="261"/>
      <c r="F104" s="261"/>
      <c r="G104" s="261"/>
      <c r="H104" s="261"/>
      <c r="I104" s="261"/>
      <c r="J104" s="261"/>
      <c r="K104" s="261"/>
      <c r="L104" s="261"/>
      <c r="M104" s="261"/>
      <c r="N104" s="261"/>
      <c r="O104" s="261"/>
      <c r="P104" s="261"/>
      <c r="Q104" s="261"/>
      <c r="R104" s="261"/>
      <c r="S104" s="261"/>
      <c r="T104" s="261"/>
      <c r="U104" s="261"/>
      <c r="V104" s="261"/>
      <c r="W104" s="261"/>
      <c r="X104" s="261"/>
      <c r="Y104" s="261"/>
      <c r="Z104" s="261"/>
      <c r="AA104" s="261"/>
      <c r="AB104" s="261"/>
      <c r="AC104" s="261"/>
    </row>
    <row r="105" spans="1:29" s="20" customFormat="1" ht="15" x14ac:dyDescent="0.25">
      <c r="A105" s="254"/>
      <c r="B105" s="261"/>
      <c r="C105" s="261"/>
      <c r="D105" s="261"/>
      <c r="E105" s="261"/>
      <c r="F105" s="261"/>
      <c r="G105" s="261"/>
      <c r="H105" s="261"/>
      <c r="I105" s="261"/>
      <c r="J105" s="261"/>
      <c r="K105" s="261"/>
      <c r="L105" s="261"/>
      <c r="M105" s="261"/>
      <c r="N105" s="261"/>
      <c r="O105" s="261"/>
      <c r="P105" s="261"/>
      <c r="Q105" s="261"/>
      <c r="R105" s="261"/>
      <c r="S105" s="261"/>
      <c r="T105" s="261"/>
      <c r="U105" s="261"/>
      <c r="V105" s="261"/>
      <c r="W105" s="261"/>
      <c r="X105" s="261"/>
      <c r="Y105" s="261"/>
      <c r="Z105" s="261"/>
      <c r="AA105" s="261"/>
      <c r="AB105" s="261"/>
      <c r="AC105" s="261"/>
    </row>
    <row r="106" spans="1:29" s="20" customFormat="1" ht="15" x14ac:dyDescent="0.25">
      <c r="A106" s="254"/>
      <c r="B106" s="261"/>
      <c r="C106" s="261"/>
      <c r="D106" s="261"/>
      <c r="E106" s="261"/>
      <c r="F106" s="261"/>
      <c r="G106" s="261"/>
      <c r="H106" s="261"/>
      <c r="I106" s="261"/>
      <c r="J106" s="261"/>
      <c r="K106" s="261"/>
      <c r="L106" s="261"/>
      <c r="M106" s="261"/>
      <c r="N106" s="261"/>
      <c r="O106" s="261"/>
      <c r="P106" s="261"/>
      <c r="Q106" s="261"/>
      <c r="R106" s="261"/>
      <c r="S106" s="261"/>
      <c r="T106" s="261"/>
      <c r="U106" s="261"/>
      <c r="V106" s="261"/>
      <c r="W106" s="261"/>
      <c r="X106" s="261"/>
      <c r="Y106" s="261"/>
      <c r="Z106" s="261"/>
      <c r="AA106" s="261"/>
      <c r="AB106" s="261"/>
      <c r="AC106" s="261"/>
    </row>
    <row r="107" spans="1:29" s="20" customFormat="1" ht="15" x14ac:dyDescent="0.25">
      <c r="A107" s="254"/>
      <c r="B107" s="261"/>
      <c r="C107" s="261"/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261"/>
      <c r="U107" s="261"/>
      <c r="V107" s="261"/>
      <c r="W107" s="261"/>
      <c r="X107" s="261"/>
      <c r="Y107" s="261"/>
      <c r="Z107" s="261"/>
      <c r="AA107" s="261"/>
      <c r="AB107" s="261"/>
      <c r="AC107" s="261"/>
    </row>
    <row r="108" spans="1:29" s="20" customFormat="1" ht="15" x14ac:dyDescent="0.25">
      <c r="A108" s="254"/>
      <c r="B108" s="261"/>
      <c r="C108" s="261"/>
      <c r="D108" s="261"/>
      <c r="E108" s="261"/>
      <c r="F108" s="261"/>
      <c r="G108" s="261"/>
      <c r="H108" s="261"/>
      <c r="I108" s="261"/>
      <c r="J108" s="261"/>
      <c r="K108" s="261"/>
      <c r="L108" s="261"/>
      <c r="M108" s="261"/>
      <c r="N108" s="261"/>
      <c r="O108" s="261"/>
      <c r="P108" s="261"/>
      <c r="Q108" s="261"/>
      <c r="R108" s="261"/>
      <c r="S108" s="261"/>
      <c r="T108" s="261"/>
      <c r="U108" s="261"/>
      <c r="V108" s="261"/>
      <c r="W108" s="261"/>
      <c r="X108" s="261"/>
      <c r="Y108" s="261"/>
      <c r="Z108" s="261"/>
      <c r="AA108" s="261"/>
      <c r="AB108" s="261"/>
      <c r="AC108" s="261"/>
    </row>
    <row r="109" spans="1:29" s="20" customFormat="1" ht="15" x14ac:dyDescent="0.25">
      <c r="A109" s="254"/>
      <c r="B109" s="261"/>
      <c r="C109" s="261"/>
      <c r="D109" s="261"/>
      <c r="E109" s="261"/>
      <c r="F109" s="261"/>
      <c r="G109" s="261"/>
      <c r="H109" s="261"/>
      <c r="I109" s="261"/>
      <c r="J109" s="261"/>
      <c r="K109" s="261"/>
      <c r="L109" s="261"/>
      <c r="M109" s="261"/>
      <c r="N109" s="261"/>
      <c r="O109" s="261"/>
      <c r="P109" s="261"/>
      <c r="Q109" s="261"/>
      <c r="R109" s="261"/>
      <c r="S109" s="261"/>
      <c r="T109" s="261"/>
      <c r="U109" s="261"/>
      <c r="V109" s="261"/>
      <c r="W109" s="261"/>
      <c r="X109" s="261"/>
      <c r="Y109" s="261"/>
      <c r="Z109" s="261"/>
      <c r="AA109" s="261"/>
      <c r="AB109" s="261"/>
      <c r="AC109" s="261"/>
    </row>
    <row r="110" spans="1:29" s="20" customFormat="1" ht="15" x14ac:dyDescent="0.25">
      <c r="A110" s="254"/>
      <c r="B110" s="261"/>
      <c r="C110" s="261"/>
      <c r="D110" s="261"/>
      <c r="E110" s="261"/>
      <c r="F110" s="261"/>
      <c r="G110" s="261"/>
      <c r="H110" s="261"/>
      <c r="I110" s="261"/>
      <c r="J110" s="261"/>
      <c r="K110" s="261"/>
      <c r="L110" s="261"/>
      <c r="M110" s="261"/>
      <c r="N110" s="261"/>
      <c r="O110" s="261"/>
      <c r="P110" s="261"/>
      <c r="Q110" s="261"/>
      <c r="R110" s="261"/>
      <c r="S110" s="261"/>
      <c r="T110" s="261"/>
      <c r="U110" s="261"/>
      <c r="V110" s="261"/>
      <c r="W110" s="261"/>
      <c r="X110" s="261"/>
      <c r="Y110" s="261"/>
      <c r="Z110" s="261"/>
      <c r="AA110" s="261"/>
      <c r="AB110" s="261"/>
      <c r="AC110" s="261"/>
    </row>
    <row r="111" spans="1:29" s="20" customFormat="1" ht="15" x14ac:dyDescent="0.25">
      <c r="A111" s="254"/>
      <c r="B111" s="261"/>
      <c r="C111" s="261"/>
      <c r="D111" s="261"/>
      <c r="E111" s="261"/>
      <c r="F111" s="261"/>
      <c r="G111" s="261"/>
      <c r="H111" s="261"/>
      <c r="I111" s="261"/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  <c r="T111" s="261"/>
      <c r="U111" s="261"/>
      <c r="V111" s="261"/>
      <c r="W111" s="261"/>
      <c r="X111" s="261"/>
      <c r="Y111" s="261"/>
      <c r="Z111" s="261"/>
      <c r="AA111" s="261"/>
      <c r="AB111" s="261"/>
      <c r="AC111" s="261"/>
    </row>
    <row r="112" spans="1:29" s="20" customFormat="1" ht="15" x14ac:dyDescent="0.25">
      <c r="A112" s="254"/>
      <c r="B112" s="261"/>
      <c r="C112" s="261"/>
      <c r="D112" s="261"/>
      <c r="E112" s="261"/>
      <c r="F112" s="261"/>
      <c r="G112" s="261"/>
      <c r="H112" s="261"/>
      <c r="I112" s="261"/>
      <c r="J112" s="261"/>
      <c r="K112" s="261"/>
      <c r="L112" s="261"/>
      <c r="M112" s="261"/>
      <c r="N112" s="261"/>
      <c r="O112" s="261"/>
      <c r="P112" s="261"/>
      <c r="Q112" s="261"/>
      <c r="R112" s="261"/>
      <c r="S112" s="261"/>
      <c r="T112" s="261"/>
      <c r="U112" s="261"/>
      <c r="V112" s="261"/>
      <c r="W112" s="261"/>
      <c r="X112" s="261"/>
      <c r="Y112" s="261"/>
      <c r="Z112" s="261"/>
      <c r="AA112" s="261"/>
      <c r="AB112" s="261"/>
      <c r="AC112" s="261"/>
    </row>
    <row r="113" spans="1:29" s="20" customFormat="1" ht="15" x14ac:dyDescent="0.25">
      <c r="A113" s="254"/>
      <c r="B113" s="261"/>
      <c r="C113" s="261"/>
      <c r="D113" s="261"/>
      <c r="E113" s="261"/>
      <c r="F113" s="261"/>
      <c r="G113" s="261"/>
      <c r="H113" s="261"/>
      <c r="I113" s="261"/>
      <c r="J113" s="261"/>
      <c r="K113" s="261"/>
      <c r="L113" s="261"/>
      <c r="M113" s="261"/>
      <c r="N113" s="261"/>
      <c r="O113" s="261"/>
      <c r="P113" s="261"/>
      <c r="Q113" s="261"/>
      <c r="R113" s="261"/>
      <c r="S113" s="261"/>
      <c r="T113" s="261"/>
      <c r="U113" s="261"/>
      <c r="V113" s="261"/>
      <c r="W113" s="261"/>
      <c r="X113" s="261"/>
      <c r="Y113" s="261"/>
      <c r="Z113" s="261"/>
      <c r="AA113" s="261"/>
      <c r="AB113" s="261"/>
      <c r="AC113" s="261"/>
    </row>
    <row r="114" spans="1:29" s="20" customFormat="1" ht="15" x14ac:dyDescent="0.25">
      <c r="A114" s="254"/>
      <c r="B114" s="261"/>
      <c r="C114" s="261"/>
      <c r="D114" s="261"/>
      <c r="E114" s="261"/>
      <c r="F114" s="261"/>
      <c r="G114" s="261"/>
      <c r="H114" s="261"/>
      <c r="I114" s="261"/>
      <c r="J114" s="261"/>
      <c r="K114" s="261"/>
      <c r="L114" s="261"/>
      <c r="M114" s="261"/>
      <c r="N114" s="261"/>
      <c r="O114" s="261"/>
      <c r="P114" s="261"/>
      <c r="Q114" s="261"/>
      <c r="R114" s="261"/>
      <c r="S114" s="261"/>
      <c r="T114" s="261"/>
      <c r="U114" s="261"/>
      <c r="V114" s="261"/>
      <c r="W114" s="261"/>
      <c r="X114" s="261"/>
      <c r="Y114" s="261"/>
      <c r="Z114" s="261"/>
      <c r="AA114" s="261"/>
      <c r="AB114" s="261"/>
      <c r="AC114" s="261"/>
    </row>
    <row r="115" spans="1:29" s="20" customFormat="1" ht="15" x14ac:dyDescent="0.25">
      <c r="A115" s="254"/>
      <c r="B115" s="261"/>
      <c r="C115" s="261"/>
      <c r="D115" s="261"/>
      <c r="E115" s="261"/>
      <c r="F115" s="261"/>
      <c r="G115" s="261"/>
      <c r="H115" s="261"/>
      <c r="I115" s="261"/>
      <c r="J115" s="261"/>
      <c r="K115" s="261"/>
      <c r="L115" s="261"/>
      <c r="M115" s="261"/>
      <c r="N115" s="261"/>
      <c r="O115" s="261"/>
      <c r="P115" s="261"/>
      <c r="Q115" s="261"/>
      <c r="R115" s="261"/>
      <c r="S115" s="261"/>
      <c r="T115" s="261"/>
      <c r="U115" s="261"/>
      <c r="V115" s="261"/>
      <c r="W115" s="261"/>
      <c r="X115" s="261"/>
      <c r="Y115" s="261"/>
      <c r="Z115" s="261"/>
      <c r="AA115" s="261"/>
      <c r="AB115" s="261"/>
      <c r="AC115" s="261"/>
    </row>
    <row r="116" spans="1:29" s="20" customFormat="1" ht="15" x14ac:dyDescent="0.25">
      <c r="A116" s="254"/>
      <c r="B116" s="261"/>
      <c r="C116" s="261"/>
      <c r="D116" s="261"/>
      <c r="E116" s="261"/>
      <c r="F116" s="261"/>
      <c r="G116" s="261"/>
      <c r="H116" s="261"/>
      <c r="I116" s="261"/>
      <c r="J116" s="261"/>
      <c r="K116" s="261"/>
      <c r="L116" s="261"/>
      <c r="M116" s="261"/>
      <c r="N116" s="261"/>
      <c r="O116" s="261"/>
      <c r="P116" s="261"/>
      <c r="Q116" s="261"/>
      <c r="R116" s="261"/>
      <c r="S116" s="261"/>
      <c r="T116" s="261"/>
      <c r="U116" s="261"/>
      <c r="V116" s="261"/>
      <c r="W116" s="261"/>
      <c r="X116" s="261"/>
      <c r="Y116" s="261"/>
      <c r="Z116" s="261"/>
      <c r="AA116" s="261"/>
      <c r="AB116" s="261"/>
      <c r="AC116" s="261"/>
    </row>
    <row r="117" spans="1:29" s="20" customFormat="1" ht="15" x14ac:dyDescent="0.25">
      <c r="A117" s="254"/>
      <c r="B117" s="261"/>
      <c r="C117" s="261"/>
      <c r="D117" s="261"/>
      <c r="E117" s="261"/>
      <c r="F117" s="261"/>
      <c r="G117" s="261"/>
      <c r="H117" s="261"/>
      <c r="I117" s="261"/>
      <c r="J117" s="261"/>
      <c r="K117" s="261"/>
      <c r="L117" s="261"/>
      <c r="M117" s="261"/>
      <c r="N117" s="261"/>
      <c r="O117" s="261"/>
      <c r="P117" s="261"/>
      <c r="Q117" s="261"/>
      <c r="R117" s="261"/>
      <c r="S117" s="261"/>
      <c r="T117" s="261"/>
      <c r="U117" s="261"/>
      <c r="V117" s="261"/>
      <c r="W117" s="261"/>
      <c r="X117" s="261"/>
      <c r="Y117" s="261"/>
      <c r="Z117" s="261"/>
      <c r="AA117" s="261"/>
      <c r="AB117" s="261"/>
      <c r="AC117" s="261"/>
    </row>
    <row r="118" spans="1:29" s="20" customFormat="1" ht="15" x14ac:dyDescent="0.25">
      <c r="A118" s="254"/>
      <c r="B118" s="261"/>
      <c r="C118" s="261"/>
      <c r="D118" s="261"/>
      <c r="E118" s="261"/>
      <c r="F118" s="261"/>
      <c r="G118" s="261"/>
      <c r="H118" s="261"/>
      <c r="I118" s="261"/>
      <c r="J118" s="261"/>
      <c r="K118" s="261"/>
      <c r="L118" s="261"/>
      <c r="M118" s="261"/>
      <c r="N118" s="261"/>
      <c r="O118" s="261"/>
      <c r="P118" s="261"/>
      <c r="Q118" s="261"/>
      <c r="R118" s="261"/>
      <c r="S118" s="261"/>
      <c r="T118" s="261"/>
      <c r="U118" s="261"/>
      <c r="V118" s="261"/>
      <c r="W118" s="261"/>
      <c r="X118" s="261"/>
      <c r="Y118" s="261"/>
      <c r="Z118" s="261"/>
      <c r="AA118" s="261"/>
      <c r="AB118" s="261"/>
      <c r="AC118" s="261"/>
    </row>
    <row r="119" spans="1:29" s="20" customFormat="1" ht="15" x14ac:dyDescent="0.25">
      <c r="A119" s="254"/>
      <c r="B119" s="261"/>
      <c r="C119" s="261"/>
      <c r="D119" s="261"/>
      <c r="E119" s="261"/>
      <c r="F119" s="261"/>
      <c r="G119" s="261"/>
      <c r="H119" s="261"/>
      <c r="I119" s="261"/>
      <c r="J119" s="261"/>
      <c r="K119" s="261"/>
      <c r="L119" s="261"/>
      <c r="M119" s="261"/>
      <c r="N119" s="261"/>
      <c r="O119" s="261"/>
      <c r="P119" s="261"/>
      <c r="Q119" s="261"/>
      <c r="R119" s="261"/>
      <c r="S119" s="261"/>
      <c r="T119" s="261"/>
      <c r="U119" s="261"/>
      <c r="V119" s="261"/>
      <c r="W119" s="261"/>
      <c r="X119" s="261"/>
      <c r="Y119" s="261"/>
      <c r="Z119" s="261"/>
      <c r="AA119" s="261"/>
      <c r="AB119" s="261"/>
      <c r="AC119" s="261"/>
    </row>
    <row r="120" spans="1:29" s="20" customFormat="1" ht="15" x14ac:dyDescent="0.25">
      <c r="A120" s="254"/>
      <c r="B120" s="261"/>
      <c r="C120" s="261"/>
      <c r="D120" s="261"/>
      <c r="E120" s="261"/>
      <c r="F120" s="261"/>
      <c r="G120" s="261"/>
      <c r="H120" s="261"/>
      <c r="I120" s="261"/>
      <c r="J120" s="261"/>
      <c r="K120" s="261"/>
      <c r="L120" s="261"/>
      <c r="M120" s="261"/>
      <c r="N120" s="261"/>
      <c r="O120" s="261"/>
      <c r="P120" s="261"/>
      <c r="Q120" s="261"/>
      <c r="R120" s="261"/>
      <c r="S120" s="261"/>
      <c r="T120" s="261"/>
      <c r="U120" s="261"/>
      <c r="V120" s="261"/>
      <c r="W120" s="261"/>
      <c r="X120" s="261"/>
      <c r="Y120" s="261"/>
      <c r="Z120" s="261"/>
      <c r="AA120" s="261"/>
      <c r="AB120" s="261"/>
      <c r="AC120" s="261"/>
    </row>
    <row r="121" spans="1:29" s="20" customFormat="1" ht="15" x14ac:dyDescent="0.25">
      <c r="A121" s="254"/>
      <c r="B121" s="261"/>
      <c r="C121" s="261"/>
      <c r="D121" s="261"/>
      <c r="E121" s="261"/>
      <c r="F121" s="261"/>
      <c r="G121" s="261"/>
      <c r="H121" s="261"/>
      <c r="I121" s="261"/>
      <c r="J121" s="261"/>
      <c r="K121" s="261"/>
      <c r="L121" s="261"/>
      <c r="M121" s="261"/>
      <c r="N121" s="261"/>
      <c r="O121" s="261"/>
      <c r="P121" s="261"/>
      <c r="Q121" s="261"/>
      <c r="R121" s="261"/>
      <c r="S121" s="261"/>
      <c r="T121" s="261"/>
      <c r="U121" s="261"/>
      <c r="V121" s="261"/>
      <c r="W121" s="261"/>
      <c r="X121" s="261"/>
      <c r="Y121" s="261"/>
      <c r="Z121" s="261"/>
      <c r="AA121" s="261"/>
      <c r="AB121" s="261"/>
      <c r="AC121" s="261"/>
    </row>
    <row r="122" spans="1:29" s="20" customFormat="1" ht="15" x14ac:dyDescent="0.25">
      <c r="A122" s="254"/>
      <c r="B122" s="261"/>
      <c r="C122" s="261"/>
      <c r="D122" s="261"/>
      <c r="E122" s="261"/>
      <c r="F122" s="261"/>
      <c r="G122" s="261"/>
      <c r="H122" s="261"/>
      <c r="I122" s="261"/>
      <c r="J122" s="261"/>
      <c r="K122" s="261"/>
      <c r="L122" s="261"/>
      <c r="M122" s="261"/>
      <c r="N122" s="261"/>
      <c r="O122" s="261"/>
      <c r="P122" s="261"/>
      <c r="Q122" s="261"/>
      <c r="R122" s="261"/>
      <c r="S122" s="261"/>
      <c r="T122" s="261"/>
      <c r="U122" s="261"/>
      <c r="V122" s="261"/>
      <c r="W122" s="261"/>
      <c r="X122" s="261"/>
      <c r="Y122" s="261"/>
      <c r="Z122" s="261"/>
      <c r="AA122" s="261"/>
      <c r="AB122" s="261"/>
      <c r="AC122" s="261"/>
    </row>
    <row r="123" spans="1:29" s="20" customFormat="1" ht="15" x14ac:dyDescent="0.25">
      <c r="A123" s="254"/>
      <c r="B123" s="261"/>
      <c r="C123" s="261"/>
      <c r="D123" s="261"/>
      <c r="E123" s="261"/>
      <c r="F123" s="261"/>
      <c r="G123" s="261"/>
      <c r="H123" s="261"/>
      <c r="I123" s="261"/>
      <c r="J123" s="261"/>
      <c r="K123" s="261"/>
      <c r="L123" s="261"/>
      <c r="M123" s="261"/>
      <c r="N123" s="261"/>
      <c r="O123" s="261"/>
      <c r="P123" s="261"/>
      <c r="Q123" s="261"/>
      <c r="R123" s="261"/>
      <c r="S123" s="261"/>
      <c r="T123" s="261"/>
      <c r="U123" s="261"/>
      <c r="V123" s="261"/>
      <c r="W123" s="261"/>
      <c r="X123" s="261"/>
      <c r="Y123" s="261"/>
      <c r="Z123" s="261"/>
      <c r="AA123" s="261"/>
      <c r="AB123" s="261"/>
      <c r="AC123" s="261"/>
    </row>
    <row r="124" spans="1:29" s="20" customFormat="1" ht="15" x14ac:dyDescent="0.25">
      <c r="A124" s="254"/>
      <c r="B124" s="261"/>
      <c r="C124" s="261"/>
      <c r="D124" s="261"/>
      <c r="E124" s="261"/>
      <c r="F124" s="261"/>
      <c r="G124" s="261"/>
      <c r="H124" s="261"/>
      <c r="I124" s="261"/>
      <c r="J124" s="261"/>
      <c r="K124" s="261"/>
      <c r="L124" s="261"/>
      <c r="M124" s="261"/>
      <c r="N124" s="261"/>
      <c r="O124" s="261"/>
      <c r="P124" s="261"/>
      <c r="Q124" s="261"/>
      <c r="R124" s="261"/>
      <c r="S124" s="261"/>
      <c r="T124" s="261"/>
      <c r="U124" s="261"/>
      <c r="V124" s="261"/>
      <c r="W124" s="261"/>
      <c r="X124" s="261"/>
      <c r="Y124" s="261"/>
      <c r="Z124" s="261"/>
      <c r="AA124" s="261"/>
      <c r="AB124" s="261"/>
      <c r="AC124" s="261"/>
    </row>
    <row r="125" spans="1:29" s="20" customFormat="1" ht="15" x14ac:dyDescent="0.25">
      <c r="A125" s="254"/>
      <c r="B125" s="261"/>
      <c r="C125" s="261"/>
      <c r="D125" s="261"/>
      <c r="E125" s="261"/>
      <c r="F125" s="261"/>
      <c r="G125" s="261"/>
      <c r="H125" s="261"/>
      <c r="I125" s="261"/>
      <c r="J125" s="261"/>
      <c r="K125" s="261"/>
      <c r="L125" s="261"/>
      <c r="M125" s="261"/>
      <c r="N125" s="261"/>
      <c r="O125" s="261"/>
      <c r="P125" s="261"/>
      <c r="Q125" s="261"/>
      <c r="R125" s="261"/>
      <c r="S125" s="261"/>
      <c r="T125" s="261"/>
      <c r="U125" s="261"/>
      <c r="V125" s="261"/>
      <c r="W125" s="261"/>
      <c r="X125" s="261"/>
      <c r="Y125" s="261"/>
      <c r="Z125" s="261"/>
      <c r="AA125" s="261"/>
      <c r="AB125" s="261"/>
      <c r="AC125" s="261"/>
    </row>
    <row r="126" spans="1:29" s="20" customFormat="1" ht="15" x14ac:dyDescent="0.25">
      <c r="A126" s="254"/>
      <c r="B126" s="261"/>
      <c r="C126" s="261"/>
      <c r="D126" s="261"/>
      <c r="E126" s="261"/>
      <c r="F126" s="261"/>
      <c r="G126" s="261"/>
      <c r="H126" s="261"/>
      <c r="I126" s="261"/>
      <c r="J126" s="261"/>
      <c r="K126" s="261"/>
      <c r="L126" s="261"/>
      <c r="M126" s="261"/>
      <c r="N126" s="261"/>
      <c r="O126" s="261"/>
      <c r="P126" s="261"/>
      <c r="Q126" s="261"/>
      <c r="R126" s="261"/>
      <c r="S126" s="261"/>
      <c r="T126" s="261"/>
      <c r="U126" s="261"/>
      <c r="V126" s="261"/>
      <c r="W126" s="261"/>
      <c r="X126" s="261"/>
      <c r="Y126" s="261"/>
      <c r="Z126" s="261"/>
      <c r="AA126" s="261"/>
      <c r="AB126" s="261"/>
      <c r="AC126" s="261"/>
    </row>
    <row r="127" spans="1:29" s="20" customFormat="1" ht="15" x14ac:dyDescent="0.25">
      <c r="A127" s="254"/>
      <c r="B127" s="261"/>
      <c r="C127" s="261"/>
      <c r="D127" s="261"/>
      <c r="E127" s="261"/>
      <c r="F127" s="261"/>
      <c r="G127" s="261"/>
      <c r="H127" s="261"/>
      <c r="I127" s="261"/>
      <c r="J127" s="261"/>
      <c r="K127" s="261"/>
      <c r="L127" s="261"/>
      <c r="M127" s="261"/>
      <c r="N127" s="261"/>
      <c r="O127" s="261"/>
      <c r="P127" s="261"/>
      <c r="Q127" s="261"/>
      <c r="R127" s="261"/>
      <c r="S127" s="261"/>
      <c r="T127" s="261"/>
      <c r="U127" s="261"/>
      <c r="V127" s="261"/>
      <c r="W127" s="261"/>
      <c r="X127" s="261"/>
      <c r="Y127" s="261"/>
      <c r="Z127" s="261"/>
      <c r="AA127" s="261"/>
      <c r="AB127" s="261"/>
      <c r="AC127" s="261"/>
    </row>
    <row r="128" spans="1:29" s="20" customFormat="1" ht="15" x14ac:dyDescent="0.25">
      <c r="A128" s="254"/>
      <c r="B128" s="261"/>
      <c r="C128" s="261"/>
      <c r="D128" s="261"/>
      <c r="E128" s="261"/>
      <c r="F128" s="261"/>
      <c r="G128" s="261"/>
      <c r="H128" s="261"/>
      <c r="I128" s="261"/>
      <c r="J128" s="261"/>
      <c r="K128" s="261"/>
      <c r="L128" s="261"/>
      <c r="M128" s="261"/>
      <c r="N128" s="261"/>
      <c r="O128" s="261"/>
      <c r="P128" s="261"/>
      <c r="Q128" s="261"/>
      <c r="R128" s="261"/>
      <c r="S128" s="261"/>
      <c r="T128" s="261"/>
      <c r="U128" s="261"/>
      <c r="V128" s="261"/>
      <c r="W128" s="261"/>
      <c r="X128" s="261"/>
      <c r="Y128" s="261"/>
      <c r="Z128" s="261"/>
      <c r="AA128" s="261"/>
      <c r="AB128" s="261"/>
      <c r="AC128" s="261"/>
    </row>
    <row r="129" spans="1:29" s="20" customFormat="1" ht="15" x14ac:dyDescent="0.25">
      <c r="A129" s="254"/>
      <c r="B129" s="261"/>
      <c r="C129" s="261"/>
      <c r="D129" s="261"/>
      <c r="E129" s="261"/>
      <c r="F129" s="261"/>
      <c r="G129" s="261"/>
      <c r="H129" s="261"/>
      <c r="I129" s="261"/>
      <c r="J129" s="261"/>
      <c r="K129" s="261"/>
      <c r="L129" s="261"/>
      <c r="M129" s="261"/>
      <c r="N129" s="261"/>
      <c r="O129" s="261"/>
      <c r="P129" s="261"/>
      <c r="Q129" s="261"/>
      <c r="R129" s="261"/>
      <c r="S129" s="261"/>
      <c r="T129" s="261"/>
      <c r="U129" s="261"/>
      <c r="V129" s="261"/>
      <c r="W129" s="261"/>
      <c r="X129" s="261"/>
      <c r="Y129" s="261"/>
      <c r="Z129" s="261"/>
      <c r="AA129" s="261"/>
      <c r="AB129" s="261"/>
      <c r="AC129" s="261"/>
    </row>
    <row r="130" spans="1:29" s="20" customFormat="1" ht="15" x14ac:dyDescent="0.25">
      <c r="A130" s="254"/>
      <c r="B130" s="261"/>
      <c r="C130" s="261"/>
      <c r="D130" s="261"/>
      <c r="E130" s="261"/>
      <c r="F130" s="261"/>
      <c r="G130" s="261"/>
      <c r="H130" s="261"/>
      <c r="I130" s="261"/>
      <c r="J130" s="261"/>
      <c r="K130" s="261"/>
      <c r="L130" s="261"/>
      <c r="M130" s="261"/>
      <c r="N130" s="261"/>
      <c r="O130" s="261"/>
      <c r="P130" s="261"/>
      <c r="Q130" s="261"/>
      <c r="R130" s="261"/>
      <c r="S130" s="261"/>
      <c r="T130" s="261"/>
      <c r="U130" s="261"/>
      <c r="V130" s="261"/>
      <c r="W130" s="261"/>
      <c r="X130" s="261"/>
      <c r="Y130" s="261"/>
      <c r="Z130" s="261"/>
      <c r="AA130" s="261"/>
      <c r="AB130" s="261"/>
      <c r="AC130" s="261"/>
    </row>
    <row r="131" spans="1:29" s="20" customFormat="1" ht="15" x14ac:dyDescent="0.25">
      <c r="A131" s="254"/>
      <c r="B131" s="261"/>
      <c r="C131" s="261"/>
      <c r="D131" s="261"/>
      <c r="E131" s="261"/>
      <c r="F131" s="261"/>
      <c r="G131" s="261"/>
      <c r="H131" s="261"/>
      <c r="I131" s="261"/>
      <c r="J131" s="261"/>
      <c r="K131" s="261"/>
      <c r="L131" s="261"/>
      <c r="M131" s="261"/>
      <c r="N131" s="261"/>
      <c r="O131" s="261"/>
      <c r="P131" s="261"/>
      <c r="Q131" s="261"/>
      <c r="R131" s="261"/>
      <c r="S131" s="261"/>
      <c r="T131" s="261"/>
      <c r="U131" s="261"/>
      <c r="V131" s="261"/>
      <c r="W131" s="261"/>
      <c r="X131" s="261"/>
      <c r="Y131" s="261"/>
      <c r="Z131" s="261"/>
      <c r="AA131" s="261"/>
      <c r="AB131" s="261"/>
      <c r="AC131" s="261"/>
    </row>
    <row r="132" spans="1:29" s="20" customFormat="1" ht="15" x14ac:dyDescent="0.25">
      <c r="A132" s="254"/>
      <c r="B132" s="261"/>
      <c r="C132" s="261"/>
      <c r="D132" s="261"/>
      <c r="E132" s="261"/>
      <c r="F132" s="261"/>
      <c r="G132" s="261"/>
      <c r="H132" s="261"/>
      <c r="I132" s="261"/>
      <c r="J132" s="261"/>
      <c r="K132" s="261"/>
      <c r="L132" s="261"/>
      <c r="M132" s="261"/>
      <c r="N132" s="261"/>
      <c r="O132" s="261"/>
      <c r="P132" s="261"/>
      <c r="Q132" s="261"/>
      <c r="R132" s="261"/>
      <c r="S132" s="261"/>
      <c r="T132" s="261"/>
      <c r="U132" s="261"/>
      <c r="V132" s="261"/>
      <c r="W132" s="261"/>
      <c r="X132" s="261"/>
      <c r="Y132" s="261"/>
      <c r="Z132" s="261"/>
      <c r="AA132" s="261"/>
      <c r="AB132" s="261"/>
      <c r="AC132" s="261"/>
    </row>
    <row r="133" spans="1:29" s="20" customFormat="1" ht="15" x14ac:dyDescent="0.25">
      <c r="A133" s="254"/>
      <c r="B133" s="261"/>
      <c r="C133" s="261"/>
      <c r="D133" s="261"/>
      <c r="E133" s="261"/>
      <c r="F133" s="261"/>
      <c r="G133" s="261"/>
      <c r="H133" s="261"/>
      <c r="I133" s="261"/>
      <c r="J133" s="261"/>
      <c r="K133" s="261"/>
      <c r="L133" s="261"/>
      <c r="M133" s="261"/>
      <c r="N133" s="261"/>
      <c r="O133" s="261"/>
      <c r="P133" s="261"/>
      <c r="Q133" s="261"/>
      <c r="R133" s="261"/>
      <c r="S133" s="261"/>
      <c r="T133" s="261"/>
      <c r="U133" s="261"/>
      <c r="V133" s="261"/>
      <c r="W133" s="261"/>
      <c r="X133" s="261"/>
      <c r="Y133" s="261"/>
      <c r="Z133" s="261"/>
      <c r="AA133" s="261"/>
      <c r="AB133" s="261"/>
      <c r="AC133" s="261"/>
    </row>
    <row r="134" spans="1:29" s="20" customFormat="1" ht="15" x14ac:dyDescent="0.25">
      <c r="A134" s="254"/>
      <c r="B134" s="261"/>
      <c r="C134" s="261"/>
      <c r="D134" s="261"/>
      <c r="E134" s="261"/>
      <c r="F134" s="261"/>
      <c r="G134" s="261"/>
      <c r="H134" s="261"/>
      <c r="I134" s="261"/>
      <c r="J134" s="261"/>
      <c r="K134" s="261"/>
      <c r="L134" s="261"/>
      <c r="M134" s="261"/>
      <c r="N134" s="261"/>
      <c r="O134" s="261"/>
      <c r="P134" s="261"/>
      <c r="Q134" s="261"/>
      <c r="R134" s="261"/>
      <c r="S134" s="261"/>
      <c r="T134" s="261"/>
      <c r="U134" s="261"/>
      <c r="V134" s="261"/>
      <c r="W134" s="261"/>
      <c r="X134" s="261"/>
      <c r="Y134" s="261"/>
      <c r="Z134" s="261"/>
      <c r="AA134" s="261"/>
      <c r="AB134" s="261"/>
      <c r="AC134" s="261"/>
    </row>
    <row r="135" spans="1:29" s="20" customFormat="1" ht="15" x14ac:dyDescent="0.25">
      <c r="A135" s="254"/>
      <c r="B135" s="261"/>
      <c r="C135" s="261"/>
      <c r="D135" s="261"/>
      <c r="E135" s="261"/>
      <c r="F135" s="261"/>
      <c r="G135" s="261"/>
      <c r="H135" s="261"/>
      <c r="I135" s="261"/>
      <c r="J135" s="261"/>
      <c r="K135" s="261"/>
      <c r="L135" s="261"/>
      <c r="M135" s="261"/>
      <c r="N135" s="261"/>
      <c r="O135" s="261"/>
      <c r="P135" s="261"/>
      <c r="Q135" s="261"/>
      <c r="R135" s="261"/>
      <c r="S135" s="261"/>
      <c r="T135" s="261"/>
      <c r="U135" s="261"/>
      <c r="V135" s="261"/>
      <c r="W135" s="261"/>
      <c r="X135" s="261"/>
      <c r="Y135" s="261"/>
      <c r="Z135" s="261"/>
      <c r="AA135" s="261"/>
      <c r="AB135" s="261"/>
      <c r="AC135" s="261"/>
    </row>
    <row r="136" spans="1:29" s="20" customFormat="1" ht="15" x14ac:dyDescent="0.25">
      <c r="A136" s="254"/>
      <c r="B136" s="261"/>
      <c r="C136" s="261"/>
      <c r="D136" s="261"/>
      <c r="E136" s="261"/>
      <c r="F136" s="261"/>
      <c r="G136" s="261"/>
      <c r="H136" s="261"/>
      <c r="I136" s="261"/>
      <c r="J136" s="261"/>
      <c r="K136" s="261"/>
      <c r="L136" s="261"/>
      <c r="M136" s="261"/>
      <c r="N136" s="261"/>
      <c r="O136" s="261"/>
      <c r="P136" s="261"/>
      <c r="Q136" s="261"/>
      <c r="R136" s="261"/>
      <c r="S136" s="261"/>
      <c r="T136" s="261"/>
      <c r="U136" s="261"/>
      <c r="V136" s="261"/>
      <c r="W136" s="261"/>
      <c r="X136" s="261"/>
      <c r="Y136" s="261"/>
      <c r="Z136" s="261"/>
      <c r="AA136" s="261"/>
      <c r="AB136" s="261"/>
      <c r="AC136" s="261"/>
    </row>
    <row r="137" spans="1:29" s="20" customFormat="1" ht="15" x14ac:dyDescent="0.25">
      <c r="A137" s="254"/>
      <c r="B137" s="261"/>
      <c r="C137" s="261"/>
      <c r="D137" s="261"/>
      <c r="E137" s="261"/>
      <c r="F137" s="261"/>
      <c r="G137" s="261"/>
      <c r="H137" s="261"/>
      <c r="I137" s="261"/>
      <c r="J137" s="261"/>
      <c r="K137" s="261"/>
      <c r="L137" s="261"/>
      <c r="M137" s="261"/>
      <c r="N137" s="261"/>
      <c r="O137" s="261"/>
      <c r="P137" s="261"/>
      <c r="Q137" s="261"/>
      <c r="R137" s="261"/>
      <c r="S137" s="261"/>
      <c r="T137" s="261"/>
      <c r="U137" s="261"/>
      <c r="V137" s="261"/>
      <c r="W137" s="261"/>
      <c r="X137" s="261"/>
      <c r="Y137" s="261"/>
      <c r="Z137" s="261"/>
      <c r="AA137" s="261"/>
      <c r="AB137" s="261"/>
      <c r="AC137" s="261"/>
    </row>
    <row r="138" spans="1:29" s="20" customFormat="1" ht="15" x14ac:dyDescent="0.25">
      <c r="A138" s="254"/>
      <c r="B138" s="261"/>
      <c r="C138" s="261"/>
      <c r="D138" s="261"/>
      <c r="E138" s="261"/>
      <c r="F138" s="261"/>
      <c r="G138" s="261"/>
      <c r="H138" s="261"/>
      <c r="I138" s="261"/>
      <c r="J138" s="261"/>
      <c r="K138" s="261"/>
      <c r="L138" s="261"/>
      <c r="M138" s="261"/>
      <c r="N138" s="261"/>
      <c r="O138" s="261"/>
      <c r="P138" s="261"/>
      <c r="Q138" s="261"/>
      <c r="R138" s="261"/>
      <c r="S138" s="261"/>
      <c r="T138" s="261"/>
      <c r="U138" s="261"/>
      <c r="V138" s="261"/>
      <c r="W138" s="261"/>
      <c r="X138" s="261"/>
      <c r="Y138" s="261"/>
      <c r="Z138" s="261"/>
      <c r="AA138" s="261"/>
      <c r="AB138" s="261"/>
      <c r="AC138" s="261"/>
    </row>
    <row r="139" spans="1:29" s="20" customFormat="1" ht="15" x14ac:dyDescent="0.25">
      <c r="A139" s="254"/>
      <c r="B139" s="261"/>
      <c r="C139" s="261"/>
      <c r="D139" s="261"/>
      <c r="E139" s="261"/>
      <c r="F139" s="261"/>
      <c r="G139" s="261"/>
      <c r="H139" s="261"/>
      <c r="I139" s="261"/>
      <c r="J139" s="261"/>
      <c r="K139" s="261"/>
      <c r="L139" s="261"/>
      <c r="M139" s="261"/>
      <c r="N139" s="261"/>
      <c r="O139" s="261"/>
      <c r="P139" s="261"/>
      <c r="Q139" s="261"/>
      <c r="R139" s="261"/>
      <c r="S139" s="261"/>
      <c r="T139" s="261"/>
      <c r="U139" s="261"/>
      <c r="V139" s="261"/>
      <c r="W139" s="261"/>
      <c r="X139" s="261"/>
      <c r="Y139" s="261"/>
      <c r="Z139" s="261"/>
      <c r="AA139" s="261"/>
      <c r="AB139" s="261"/>
      <c r="AC139" s="261"/>
    </row>
    <row r="140" spans="1:29" s="20" customFormat="1" ht="15" x14ac:dyDescent="0.25">
      <c r="A140" s="254"/>
      <c r="B140" s="254"/>
      <c r="C140" s="254"/>
      <c r="D140" s="254"/>
      <c r="E140" s="254"/>
      <c r="F140" s="254"/>
      <c r="G140" s="254"/>
      <c r="H140" s="254"/>
      <c r="I140" s="254"/>
      <c r="J140" s="254"/>
      <c r="K140" s="254"/>
      <c r="L140" s="254"/>
      <c r="M140" s="254"/>
      <c r="N140" s="254"/>
      <c r="O140" s="254"/>
      <c r="P140" s="254"/>
      <c r="Q140" s="254"/>
      <c r="R140" s="254"/>
      <c r="S140" s="254"/>
      <c r="T140" s="254"/>
      <c r="U140" s="254"/>
      <c r="V140" s="254"/>
      <c r="W140" s="254"/>
      <c r="X140" s="254"/>
      <c r="Y140" s="254"/>
      <c r="Z140" s="254"/>
      <c r="AA140" s="254"/>
      <c r="AB140" s="254"/>
      <c r="AC140" s="254"/>
    </row>
    <row r="141" spans="1:29" s="20" customFormat="1" ht="15" x14ac:dyDescent="0.25">
      <c r="A141" s="254"/>
      <c r="B141" s="254"/>
      <c r="C141" s="254"/>
      <c r="D141" s="254"/>
      <c r="E141" s="254"/>
      <c r="F141" s="254"/>
      <c r="G141" s="254"/>
      <c r="H141" s="254"/>
      <c r="I141" s="254"/>
      <c r="J141" s="254"/>
      <c r="K141" s="254"/>
      <c r="L141" s="254"/>
      <c r="M141" s="254"/>
      <c r="N141" s="254"/>
      <c r="O141" s="254"/>
      <c r="P141" s="254"/>
      <c r="Q141" s="254"/>
      <c r="R141" s="254"/>
      <c r="S141" s="254"/>
      <c r="T141" s="254"/>
      <c r="U141" s="254"/>
      <c r="V141" s="254"/>
      <c r="W141" s="254"/>
      <c r="X141" s="254"/>
      <c r="Y141" s="254"/>
      <c r="Z141" s="254"/>
      <c r="AA141" s="254"/>
      <c r="AB141" s="254"/>
      <c r="AC141" s="254"/>
    </row>
    <row r="142" spans="1:29" s="110" customFormat="1" ht="25.5" customHeight="1" x14ac:dyDescent="0.25">
      <c r="A142" s="403"/>
      <c r="B142" s="404" t="s">
        <v>4</v>
      </c>
      <c r="C142" s="403"/>
      <c r="D142" s="403"/>
      <c r="E142" s="403"/>
      <c r="F142" s="403"/>
      <c r="G142" s="403"/>
      <c r="H142" s="403"/>
      <c r="I142" s="403"/>
      <c r="J142" s="403"/>
      <c r="K142" s="403"/>
      <c r="L142" s="403"/>
      <c r="M142" s="403"/>
      <c r="N142" s="403"/>
      <c r="O142" s="403"/>
      <c r="P142" s="403"/>
      <c r="Q142" s="403"/>
      <c r="R142" s="403"/>
      <c r="S142" s="403"/>
      <c r="T142" s="403"/>
      <c r="U142" s="403"/>
      <c r="V142" s="403"/>
      <c r="W142" s="403"/>
      <c r="X142" s="403"/>
      <c r="Y142" s="403"/>
      <c r="Z142" s="403"/>
      <c r="AA142" s="403"/>
      <c r="AB142" s="403"/>
      <c r="AC142" s="403"/>
    </row>
    <row r="143" spans="1:29" s="20" customFormat="1" ht="15" x14ac:dyDescent="0.25">
      <c r="A143" s="254"/>
      <c r="B143" s="254"/>
      <c r="C143" s="254"/>
      <c r="D143" s="254"/>
      <c r="E143" s="254"/>
      <c r="F143" s="254"/>
      <c r="G143" s="254"/>
      <c r="H143" s="254"/>
      <c r="I143" s="254"/>
      <c r="J143" s="254"/>
      <c r="K143" s="254"/>
      <c r="L143" s="254"/>
      <c r="M143" s="254"/>
      <c r="N143" s="254"/>
      <c r="O143" s="254"/>
      <c r="P143" s="254"/>
      <c r="Q143" s="254"/>
      <c r="R143" s="254"/>
      <c r="S143" s="254"/>
      <c r="T143" s="254"/>
      <c r="U143" s="254"/>
      <c r="V143" s="254"/>
      <c r="W143" s="254"/>
      <c r="X143" s="254"/>
      <c r="Y143" s="254"/>
      <c r="Z143" s="254"/>
      <c r="AA143" s="254"/>
      <c r="AB143" s="254"/>
      <c r="AC143" s="254"/>
    </row>
    <row r="144" spans="1:29" s="20" customFormat="1" ht="15" x14ac:dyDescent="0.25">
      <c r="A144" s="254"/>
      <c r="B144" s="254"/>
      <c r="C144" s="254"/>
      <c r="D144" s="254"/>
      <c r="E144" s="254"/>
      <c r="F144" s="254"/>
      <c r="G144" s="254"/>
      <c r="H144" s="254"/>
      <c r="I144" s="254"/>
      <c r="J144" s="254"/>
      <c r="K144" s="254"/>
      <c r="L144" s="254"/>
      <c r="M144" s="254"/>
      <c r="N144" s="254"/>
      <c r="O144" s="254"/>
      <c r="P144" s="254"/>
      <c r="Q144" s="254"/>
      <c r="R144" s="254"/>
      <c r="S144" s="254"/>
      <c r="T144" s="254"/>
      <c r="U144" s="254"/>
      <c r="V144" s="254"/>
      <c r="W144" s="254"/>
      <c r="X144" s="254"/>
      <c r="Y144" s="254"/>
      <c r="Z144" s="254"/>
      <c r="AA144" s="254"/>
      <c r="AB144" s="254"/>
      <c r="AC144" s="254"/>
    </row>
    <row r="145" spans="1:29" s="20" customFormat="1" ht="15" x14ac:dyDescent="0.25">
      <c r="A145" s="254"/>
      <c r="B145" s="261"/>
      <c r="C145" s="261"/>
      <c r="D145" s="261"/>
      <c r="E145" s="261"/>
      <c r="F145" s="261"/>
      <c r="G145" s="261"/>
      <c r="H145" s="261"/>
      <c r="I145" s="261"/>
      <c r="J145" s="261"/>
      <c r="K145" s="261"/>
      <c r="L145" s="261"/>
      <c r="M145" s="261"/>
      <c r="N145" s="261"/>
      <c r="O145" s="261"/>
      <c r="P145" s="261"/>
      <c r="Q145" s="261"/>
      <c r="R145" s="261"/>
      <c r="S145" s="261"/>
      <c r="T145" s="261"/>
      <c r="U145" s="261"/>
      <c r="V145" s="261"/>
      <c r="W145" s="261"/>
      <c r="X145" s="261"/>
      <c r="Y145" s="261"/>
      <c r="Z145" s="261"/>
      <c r="AA145" s="261"/>
      <c r="AB145" s="261"/>
      <c r="AC145" s="254"/>
    </row>
    <row r="146" spans="1:29" s="20" customFormat="1" ht="15" x14ac:dyDescent="0.25">
      <c r="A146" s="254"/>
      <c r="B146" s="261"/>
      <c r="C146" s="261"/>
      <c r="D146" s="261"/>
      <c r="E146" s="261"/>
      <c r="F146" s="261"/>
      <c r="G146" s="261"/>
      <c r="H146" s="261"/>
      <c r="I146" s="261"/>
      <c r="J146" s="261"/>
      <c r="K146" s="261"/>
      <c r="L146" s="261"/>
      <c r="M146" s="261"/>
      <c r="N146" s="261"/>
      <c r="O146" s="261"/>
      <c r="P146" s="261"/>
      <c r="Q146" s="261"/>
      <c r="R146" s="261"/>
      <c r="S146" s="261"/>
      <c r="T146" s="261"/>
      <c r="U146" s="261"/>
      <c r="V146" s="261"/>
      <c r="W146" s="261"/>
      <c r="X146" s="261"/>
      <c r="Y146" s="261"/>
      <c r="Z146" s="261"/>
      <c r="AA146" s="261"/>
      <c r="AB146" s="261"/>
      <c r="AC146" s="254"/>
    </row>
    <row r="147" spans="1:29" s="20" customFormat="1" ht="15" x14ac:dyDescent="0.25">
      <c r="A147" s="254"/>
      <c r="B147" s="261"/>
      <c r="C147" s="261"/>
      <c r="D147" s="261"/>
      <c r="E147" s="261"/>
      <c r="F147" s="261"/>
      <c r="G147" s="261"/>
      <c r="H147" s="261"/>
      <c r="I147" s="261"/>
      <c r="J147" s="261"/>
      <c r="K147" s="261"/>
      <c r="L147" s="261"/>
      <c r="M147" s="261"/>
      <c r="N147" s="261"/>
      <c r="O147" s="261"/>
      <c r="P147" s="261"/>
      <c r="Q147" s="261"/>
      <c r="R147" s="261"/>
      <c r="S147" s="261"/>
      <c r="T147" s="261"/>
      <c r="U147" s="261"/>
      <c r="V147" s="261"/>
      <c r="W147" s="261"/>
      <c r="X147" s="261"/>
      <c r="Y147" s="261"/>
      <c r="Z147" s="261"/>
      <c r="AA147" s="261"/>
      <c r="AB147" s="261"/>
      <c r="AC147" s="254"/>
    </row>
    <row r="148" spans="1:29" s="20" customFormat="1" ht="15" x14ac:dyDescent="0.25">
      <c r="A148" s="254"/>
      <c r="B148" s="261"/>
      <c r="C148" s="261"/>
      <c r="D148" s="261"/>
      <c r="E148" s="261"/>
      <c r="F148" s="261"/>
      <c r="G148" s="261"/>
      <c r="H148" s="261"/>
      <c r="I148" s="261"/>
      <c r="J148" s="261"/>
      <c r="K148" s="261"/>
      <c r="L148" s="261"/>
      <c r="M148" s="261"/>
      <c r="N148" s="261"/>
      <c r="O148" s="261"/>
      <c r="P148" s="261"/>
      <c r="Q148" s="261"/>
      <c r="R148" s="261"/>
      <c r="S148" s="261"/>
      <c r="T148" s="261"/>
      <c r="U148" s="261"/>
      <c r="V148" s="261"/>
      <c r="W148" s="261"/>
      <c r="X148" s="261"/>
      <c r="Y148" s="261"/>
      <c r="Z148" s="261"/>
      <c r="AA148" s="261"/>
      <c r="AB148" s="261"/>
      <c r="AC148" s="254"/>
    </row>
    <row r="149" spans="1:29" s="20" customFormat="1" ht="15" x14ac:dyDescent="0.25">
      <c r="A149" s="254"/>
      <c r="B149" s="261"/>
      <c r="C149" s="261"/>
      <c r="D149" s="261"/>
      <c r="E149" s="261"/>
      <c r="F149" s="261"/>
      <c r="G149" s="261"/>
      <c r="H149" s="261"/>
      <c r="I149" s="261"/>
      <c r="J149" s="261"/>
      <c r="K149" s="261"/>
      <c r="L149" s="261"/>
      <c r="M149" s="261"/>
      <c r="N149" s="261"/>
      <c r="O149" s="261"/>
      <c r="P149" s="261"/>
      <c r="Q149" s="261"/>
      <c r="R149" s="261"/>
      <c r="S149" s="261"/>
      <c r="T149" s="261"/>
      <c r="U149" s="261"/>
      <c r="V149" s="261"/>
      <c r="W149" s="261"/>
      <c r="X149" s="261"/>
      <c r="Y149" s="261"/>
      <c r="Z149" s="261"/>
      <c r="AA149" s="261"/>
      <c r="AB149" s="261"/>
      <c r="AC149" s="254"/>
    </row>
    <row r="150" spans="1:29" s="20" customFormat="1" ht="15" x14ac:dyDescent="0.25">
      <c r="A150" s="254"/>
      <c r="B150" s="261"/>
      <c r="C150" s="261"/>
      <c r="D150" s="261"/>
      <c r="E150" s="261"/>
      <c r="F150" s="261"/>
      <c r="G150" s="261"/>
      <c r="H150" s="261"/>
      <c r="I150" s="261"/>
      <c r="J150" s="261"/>
      <c r="K150" s="261"/>
      <c r="L150" s="261"/>
      <c r="M150" s="261"/>
      <c r="N150" s="261"/>
      <c r="O150" s="261"/>
      <c r="P150" s="261"/>
      <c r="Q150" s="261"/>
      <c r="R150" s="261"/>
      <c r="S150" s="261"/>
      <c r="T150" s="261"/>
      <c r="U150" s="261"/>
      <c r="V150" s="261"/>
      <c r="W150" s="261"/>
      <c r="X150" s="261"/>
      <c r="Y150" s="261"/>
      <c r="Z150" s="261"/>
      <c r="AA150" s="261"/>
      <c r="AB150" s="261"/>
      <c r="AC150" s="254"/>
    </row>
    <row r="151" spans="1:29" s="20" customFormat="1" ht="15" x14ac:dyDescent="0.25">
      <c r="A151" s="254"/>
      <c r="B151" s="261"/>
      <c r="C151" s="261"/>
      <c r="D151" s="261"/>
      <c r="E151" s="261"/>
      <c r="F151" s="261"/>
      <c r="G151" s="261"/>
      <c r="H151" s="261"/>
      <c r="I151" s="261"/>
      <c r="J151" s="261"/>
      <c r="K151" s="261"/>
      <c r="L151" s="261"/>
      <c r="M151" s="261"/>
      <c r="N151" s="261"/>
      <c r="O151" s="261"/>
      <c r="P151" s="261"/>
      <c r="Q151" s="261"/>
      <c r="R151" s="261"/>
      <c r="S151" s="261"/>
      <c r="T151" s="261"/>
      <c r="U151" s="261"/>
      <c r="V151" s="261"/>
      <c r="W151" s="261"/>
      <c r="X151" s="261"/>
      <c r="Y151" s="261"/>
      <c r="Z151" s="261"/>
      <c r="AA151" s="261"/>
      <c r="AB151" s="261"/>
      <c r="AC151" s="254"/>
    </row>
    <row r="152" spans="1:29" s="20" customFormat="1" ht="15" x14ac:dyDescent="0.25">
      <c r="A152" s="254"/>
      <c r="B152" s="261"/>
      <c r="C152" s="261"/>
      <c r="D152" s="261"/>
      <c r="E152" s="261"/>
      <c r="F152" s="261"/>
      <c r="G152" s="261"/>
      <c r="H152" s="261"/>
      <c r="I152" s="261"/>
      <c r="J152" s="261"/>
      <c r="K152" s="261"/>
      <c r="L152" s="261"/>
      <c r="M152" s="261"/>
      <c r="N152" s="261"/>
      <c r="O152" s="261"/>
      <c r="P152" s="261"/>
      <c r="Q152" s="261"/>
      <c r="R152" s="261"/>
      <c r="S152" s="261"/>
      <c r="T152" s="261"/>
      <c r="U152" s="261"/>
      <c r="V152" s="261"/>
      <c r="W152" s="261"/>
      <c r="X152" s="261"/>
      <c r="Y152" s="261"/>
      <c r="Z152" s="261"/>
      <c r="AA152" s="261"/>
      <c r="AB152" s="261"/>
      <c r="AC152" s="254"/>
    </row>
    <row r="153" spans="1:29" s="20" customFormat="1" ht="15" x14ac:dyDescent="0.25">
      <c r="A153" s="254"/>
      <c r="B153" s="261"/>
      <c r="C153" s="261"/>
      <c r="D153" s="261"/>
      <c r="E153" s="261"/>
      <c r="F153" s="261"/>
      <c r="G153" s="261"/>
      <c r="H153" s="261"/>
      <c r="I153" s="261"/>
      <c r="J153" s="261"/>
      <c r="K153" s="261"/>
      <c r="L153" s="261"/>
      <c r="M153" s="261"/>
      <c r="N153" s="261"/>
      <c r="O153" s="261"/>
      <c r="P153" s="261"/>
      <c r="Q153" s="261"/>
      <c r="R153" s="261"/>
      <c r="S153" s="261"/>
      <c r="T153" s="261"/>
      <c r="U153" s="261"/>
      <c r="V153" s="261"/>
      <c r="W153" s="261"/>
      <c r="X153" s="261"/>
      <c r="Y153" s="261"/>
      <c r="Z153" s="261"/>
      <c r="AA153" s="261"/>
      <c r="AB153" s="261"/>
      <c r="AC153" s="254"/>
    </row>
    <row r="154" spans="1:29" s="20" customFormat="1" ht="15" x14ac:dyDescent="0.25">
      <c r="A154" s="254"/>
      <c r="B154" s="261"/>
      <c r="C154" s="261"/>
      <c r="D154" s="261"/>
      <c r="E154" s="261"/>
      <c r="F154" s="261"/>
      <c r="G154" s="261"/>
      <c r="H154" s="261"/>
      <c r="I154" s="261"/>
      <c r="J154" s="261"/>
      <c r="K154" s="261"/>
      <c r="L154" s="261"/>
      <c r="M154" s="261"/>
      <c r="N154" s="261"/>
      <c r="O154" s="261"/>
      <c r="P154" s="261"/>
      <c r="Q154" s="261"/>
      <c r="R154" s="261"/>
      <c r="S154" s="261"/>
      <c r="T154" s="261"/>
      <c r="U154" s="261"/>
      <c r="V154" s="261"/>
      <c r="W154" s="261"/>
      <c r="X154" s="261"/>
      <c r="Y154" s="261"/>
      <c r="Z154" s="261"/>
      <c r="AA154" s="261"/>
      <c r="AB154" s="261"/>
      <c r="AC154" s="254"/>
    </row>
    <row r="155" spans="1:29" s="20" customFormat="1" ht="15" x14ac:dyDescent="0.25">
      <c r="A155" s="254"/>
      <c r="B155" s="261"/>
      <c r="C155" s="261"/>
      <c r="D155" s="261"/>
      <c r="E155" s="261"/>
      <c r="F155" s="261"/>
      <c r="G155" s="261"/>
      <c r="H155" s="261"/>
      <c r="I155" s="261"/>
      <c r="J155" s="261"/>
      <c r="K155" s="261"/>
      <c r="L155" s="261"/>
      <c r="M155" s="261"/>
      <c r="N155" s="261"/>
      <c r="O155" s="261"/>
      <c r="P155" s="261"/>
      <c r="Q155" s="261"/>
      <c r="R155" s="261"/>
      <c r="S155" s="261"/>
      <c r="T155" s="261"/>
      <c r="U155" s="261"/>
      <c r="V155" s="261"/>
      <c r="W155" s="261"/>
      <c r="X155" s="261"/>
      <c r="Y155" s="261"/>
      <c r="Z155" s="261"/>
      <c r="AA155" s="261"/>
      <c r="AB155" s="261"/>
      <c r="AC155" s="254"/>
    </row>
    <row r="156" spans="1:29" s="20" customFormat="1" ht="15" x14ac:dyDescent="0.25">
      <c r="A156" s="254"/>
      <c r="B156" s="261"/>
      <c r="C156" s="261"/>
      <c r="D156" s="261"/>
      <c r="E156" s="261"/>
      <c r="F156" s="261"/>
      <c r="G156" s="261"/>
      <c r="H156" s="261"/>
      <c r="I156" s="261"/>
      <c r="J156" s="261"/>
      <c r="K156" s="261"/>
      <c r="L156" s="261"/>
      <c r="M156" s="261"/>
      <c r="N156" s="261"/>
      <c r="O156" s="261"/>
      <c r="P156" s="261"/>
      <c r="Q156" s="261"/>
      <c r="R156" s="261"/>
      <c r="S156" s="261"/>
      <c r="T156" s="261"/>
      <c r="U156" s="261"/>
      <c r="V156" s="261"/>
      <c r="W156" s="261"/>
      <c r="X156" s="261"/>
      <c r="Y156" s="261"/>
      <c r="Z156" s="261"/>
      <c r="AA156" s="261"/>
      <c r="AB156" s="261"/>
      <c r="AC156" s="254"/>
    </row>
    <row r="157" spans="1:29" s="20" customFormat="1" ht="15" x14ac:dyDescent="0.25">
      <c r="A157" s="254"/>
      <c r="B157" s="261"/>
      <c r="C157" s="261"/>
      <c r="D157" s="261"/>
      <c r="E157" s="261"/>
      <c r="F157" s="261"/>
      <c r="G157" s="261"/>
      <c r="H157" s="261"/>
      <c r="I157" s="261"/>
      <c r="J157" s="261"/>
      <c r="K157" s="261"/>
      <c r="L157" s="261"/>
      <c r="M157" s="261"/>
      <c r="N157" s="261"/>
      <c r="O157" s="261"/>
      <c r="P157" s="261"/>
      <c r="Q157" s="261"/>
      <c r="R157" s="261"/>
      <c r="S157" s="261"/>
      <c r="T157" s="261"/>
      <c r="U157" s="261"/>
      <c r="V157" s="261"/>
      <c r="W157" s="261"/>
      <c r="X157" s="261"/>
      <c r="Y157" s="261"/>
      <c r="Z157" s="261"/>
      <c r="AA157" s="261"/>
      <c r="AB157" s="261"/>
      <c r="AC157" s="254"/>
    </row>
    <row r="158" spans="1:29" s="20" customFormat="1" ht="15" x14ac:dyDescent="0.25">
      <c r="A158" s="254"/>
      <c r="B158" s="261"/>
      <c r="C158" s="261"/>
      <c r="D158" s="261"/>
      <c r="E158" s="261"/>
      <c r="F158" s="261"/>
      <c r="G158" s="261"/>
      <c r="H158" s="261"/>
      <c r="I158" s="261"/>
      <c r="J158" s="261"/>
      <c r="K158" s="261"/>
      <c r="L158" s="261"/>
      <c r="M158" s="261"/>
      <c r="N158" s="261"/>
      <c r="O158" s="261"/>
      <c r="P158" s="261"/>
      <c r="Q158" s="261"/>
      <c r="R158" s="261"/>
      <c r="S158" s="261"/>
      <c r="T158" s="261"/>
      <c r="U158" s="261"/>
      <c r="V158" s="261"/>
      <c r="W158" s="261"/>
      <c r="X158" s="261"/>
      <c r="Y158" s="261"/>
      <c r="Z158" s="261"/>
      <c r="AA158" s="261"/>
      <c r="AB158" s="261"/>
      <c r="AC158" s="254"/>
    </row>
    <row r="159" spans="1:29" s="20" customFormat="1" ht="15" x14ac:dyDescent="0.25">
      <c r="A159" s="254"/>
      <c r="B159" s="261"/>
      <c r="C159" s="261"/>
      <c r="D159" s="261"/>
      <c r="E159" s="261"/>
      <c r="F159" s="261"/>
      <c r="G159" s="261"/>
      <c r="H159" s="261"/>
      <c r="I159" s="261"/>
      <c r="J159" s="261"/>
      <c r="K159" s="261"/>
      <c r="L159" s="261"/>
      <c r="M159" s="261"/>
      <c r="N159" s="261"/>
      <c r="O159" s="261"/>
      <c r="P159" s="261"/>
      <c r="Q159" s="261"/>
      <c r="R159" s="261"/>
      <c r="S159" s="261"/>
      <c r="T159" s="261"/>
      <c r="U159" s="261"/>
      <c r="V159" s="261"/>
      <c r="W159" s="261"/>
      <c r="X159" s="261"/>
      <c r="Y159" s="261"/>
      <c r="Z159" s="261"/>
      <c r="AA159" s="261"/>
      <c r="AB159" s="261"/>
      <c r="AC159" s="254"/>
    </row>
    <row r="160" spans="1:29" s="20" customFormat="1" ht="15" x14ac:dyDescent="0.25">
      <c r="A160" s="254"/>
      <c r="B160" s="261"/>
      <c r="C160" s="261"/>
      <c r="D160" s="261"/>
      <c r="E160" s="261"/>
      <c r="F160" s="261"/>
      <c r="G160" s="261"/>
      <c r="H160" s="261"/>
      <c r="I160" s="261"/>
      <c r="J160" s="261"/>
      <c r="K160" s="261"/>
      <c r="L160" s="261"/>
      <c r="M160" s="261"/>
      <c r="N160" s="261"/>
      <c r="O160" s="261"/>
      <c r="P160" s="261"/>
      <c r="Q160" s="261"/>
      <c r="R160" s="261"/>
      <c r="S160" s="261"/>
      <c r="T160" s="261"/>
      <c r="U160" s="261"/>
      <c r="V160" s="261"/>
      <c r="W160" s="261"/>
      <c r="X160" s="261"/>
      <c r="Y160" s="261"/>
      <c r="Z160" s="261"/>
      <c r="AA160" s="261"/>
      <c r="AB160" s="261"/>
      <c r="AC160" s="254"/>
    </row>
    <row r="161" spans="1:29" s="20" customFormat="1" ht="15" x14ac:dyDescent="0.25">
      <c r="A161" s="254"/>
      <c r="B161" s="261"/>
      <c r="C161" s="261"/>
      <c r="D161" s="261"/>
      <c r="E161" s="261"/>
      <c r="F161" s="261"/>
      <c r="G161" s="261"/>
      <c r="H161" s="261"/>
      <c r="I161" s="261"/>
      <c r="J161" s="261"/>
      <c r="K161" s="261"/>
      <c r="L161" s="261"/>
      <c r="M161" s="261"/>
      <c r="N161" s="261"/>
      <c r="O161" s="261"/>
      <c r="P161" s="261"/>
      <c r="Q161" s="261"/>
      <c r="R161" s="261"/>
      <c r="S161" s="261"/>
      <c r="T161" s="261"/>
      <c r="U161" s="261"/>
      <c r="V161" s="261"/>
      <c r="W161" s="261"/>
      <c r="X161" s="261"/>
      <c r="Y161" s="261"/>
      <c r="Z161" s="261"/>
      <c r="AA161" s="261"/>
      <c r="AB161" s="261"/>
      <c r="AC161" s="254"/>
    </row>
    <row r="162" spans="1:29" s="20" customFormat="1" ht="15" x14ac:dyDescent="0.25">
      <c r="A162" s="254"/>
      <c r="B162" s="261"/>
      <c r="C162" s="261"/>
      <c r="D162" s="261"/>
      <c r="E162" s="261"/>
      <c r="F162" s="261"/>
      <c r="G162" s="261"/>
      <c r="H162" s="261"/>
      <c r="I162" s="261"/>
      <c r="J162" s="261"/>
      <c r="K162" s="261"/>
      <c r="L162" s="261"/>
      <c r="M162" s="261"/>
      <c r="N162" s="261"/>
      <c r="O162" s="261"/>
      <c r="P162" s="261"/>
      <c r="Q162" s="261"/>
      <c r="R162" s="261"/>
      <c r="S162" s="261"/>
      <c r="T162" s="261"/>
      <c r="U162" s="261"/>
      <c r="V162" s="261"/>
      <c r="W162" s="261"/>
      <c r="X162" s="261"/>
      <c r="Y162" s="261"/>
      <c r="Z162" s="261"/>
      <c r="AA162" s="261"/>
      <c r="AB162" s="261"/>
      <c r="AC162" s="254"/>
    </row>
    <row r="163" spans="1:29" s="20" customFormat="1" ht="15" x14ac:dyDescent="0.25">
      <c r="A163" s="254"/>
      <c r="B163" s="261"/>
      <c r="C163" s="261"/>
      <c r="D163" s="261"/>
      <c r="E163" s="261"/>
      <c r="F163" s="261"/>
      <c r="G163" s="261"/>
      <c r="H163" s="261"/>
      <c r="I163" s="261"/>
      <c r="J163" s="261"/>
      <c r="K163" s="261"/>
      <c r="L163" s="261"/>
      <c r="M163" s="261"/>
      <c r="N163" s="261"/>
      <c r="O163" s="261"/>
      <c r="P163" s="261"/>
      <c r="Q163" s="261"/>
      <c r="R163" s="261"/>
      <c r="S163" s="261"/>
      <c r="T163" s="261"/>
      <c r="U163" s="261"/>
      <c r="V163" s="261"/>
      <c r="W163" s="261"/>
      <c r="X163" s="261"/>
      <c r="Y163" s="261"/>
      <c r="Z163" s="261"/>
      <c r="AA163" s="261"/>
      <c r="AB163" s="261"/>
      <c r="AC163" s="254"/>
    </row>
    <row r="164" spans="1:29" s="20" customFormat="1" ht="15" x14ac:dyDescent="0.25">
      <c r="A164" s="254"/>
      <c r="B164" s="261"/>
      <c r="C164" s="261"/>
      <c r="D164" s="261"/>
      <c r="E164" s="261"/>
      <c r="F164" s="261"/>
      <c r="G164" s="261"/>
      <c r="H164" s="261"/>
      <c r="I164" s="261"/>
      <c r="J164" s="261"/>
      <c r="K164" s="261"/>
      <c r="L164" s="261"/>
      <c r="M164" s="261"/>
      <c r="N164" s="261"/>
      <c r="O164" s="261"/>
      <c r="P164" s="261"/>
      <c r="Q164" s="261"/>
      <c r="R164" s="261"/>
      <c r="S164" s="261"/>
      <c r="T164" s="261"/>
      <c r="U164" s="261"/>
      <c r="V164" s="261"/>
      <c r="W164" s="261"/>
      <c r="X164" s="261"/>
      <c r="Y164" s="261"/>
      <c r="Z164" s="261"/>
      <c r="AA164" s="261"/>
      <c r="AB164" s="261"/>
      <c r="AC164" s="254"/>
    </row>
    <row r="165" spans="1:29" s="20" customFormat="1" ht="15" x14ac:dyDescent="0.25">
      <c r="A165" s="254"/>
      <c r="B165" s="261"/>
      <c r="C165" s="261"/>
      <c r="D165" s="261"/>
      <c r="E165" s="261"/>
      <c r="F165" s="261"/>
      <c r="G165" s="261"/>
      <c r="H165" s="261"/>
      <c r="I165" s="261"/>
      <c r="J165" s="261"/>
      <c r="K165" s="261"/>
      <c r="L165" s="261"/>
      <c r="M165" s="261"/>
      <c r="N165" s="261"/>
      <c r="O165" s="261"/>
      <c r="P165" s="261"/>
      <c r="Q165" s="261"/>
      <c r="R165" s="261"/>
      <c r="S165" s="261"/>
      <c r="T165" s="261"/>
      <c r="U165" s="261"/>
      <c r="V165" s="261"/>
      <c r="W165" s="261"/>
      <c r="X165" s="261"/>
      <c r="Y165" s="261"/>
      <c r="Z165" s="261"/>
      <c r="AA165" s="261"/>
      <c r="AB165" s="261"/>
      <c r="AC165" s="254"/>
    </row>
    <row r="166" spans="1:29" s="20" customFormat="1" ht="15" x14ac:dyDescent="0.25">
      <c r="A166" s="254"/>
      <c r="B166" s="261"/>
      <c r="C166" s="261"/>
      <c r="D166" s="261"/>
      <c r="E166" s="261"/>
      <c r="F166" s="261"/>
      <c r="G166" s="261"/>
      <c r="H166" s="261"/>
      <c r="I166" s="261"/>
      <c r="J166" s="261"/>
      <c r="K166" s="261"/>
      <c r="L166" s="261"/>
      <c r="M166" s="261"/>
      <c r="N166" s="261"/>
      <c r="O166" s="261"/>
      <c r="P166" s="261"/>
      <c r="Q166" s="261"/>
      <c r="R166" s="261"/>
      <c r="S166" s="261"/>
      <c r="T166" s="261"/>
      <c r="U166" s="261"/>
      <c r="V166" s="261"/>
      <c r="W166" s="261"/>
      <c r="X166" s="261"/>
      <c r="Y166" s="261"/>
      <c r="Z166" s="261"/>
      <c r="AA166" s="261"/>
      <c r="AB166" s="261"/>
      <c r="AC166" s="254"/>
    </row>
    <row r="167" spans="1:29" s="20" customFormat="1" ht="15" x14ac:dyDescent="0.25">
      <c r="A167" s="254"/>
      <c r="B167" s="261"/>
      <c r="C167" s="261"/>
      <c r="D167" s="261"/>
      <c r="E167" s="261"/>
      <c r="F167" s="261"/>
      <c r="G167" s="261"/>
      <c r="H167" s="261"/>
      <c r="I167" s="261"/>
      <c r="J167" s="261"/>
      <c r="K167" s="261"/>
      <c r="L167" s="261"/>
      <c r="M167" s="261"/>
      <c r="N167" s="261"/>
      <c r="O167" s="261"/>
      <c r="P167" s="261"/>
      <c r="Q167" s="261"/>
      <c r="R167" s="261"/>
      <c r="S167" s="261"/>
      <c r="T167" s="261"/>
      <c r="U167" s="261"/>
      <c r="V167" s="261"/>
      <c r="W167" s="261"/>
      <c r="X167" s="261"/>
      <c r="Y167" s="261"/>
      <c r="Z167" s="261"/>
      <c r="AA167" s="261"/>
      <c r="AB167" s="261"/>
      <c r="AC167" s="254"/>
    </row>
    <row r="168" spans="1:29" s="20" customFormat="1" ht="15" x14ac:dyDescent="0.25">
      <c r="A168" s="254"/>
      <c r="B168" s="261"/>
      <c r="C168" s="261"/>
      <c r="D168" s="261"/>
      <c r="E168" s="261"/>
      <c r="F168" s="261"/>
      <c r="G168" s="261"/>
      <c r="H168" s="261"/>
      <c r="I168" s="261"/>
      <c r="J168" s="261"/>
      <c r="K168" s="261"/>
      <c r="L168" s="261"/>
      <c r="M168" s="261"/>
      <c r="N168" s="261"/>
      <c r="O168" s="261"/>
      <c r="P168" s="261"/>
      <c r="Q168" s="261"/>
      <c r="R168" s="261"/>
      <c r="S168" s="261"/>
      <c r="T168" s="261"/>
      <c r="U168" s="261"/>
      <c r="V168" s="261"/>
      <c r="W168" s="261"/>
      <c r="X168" s="261"/>
      <c r="Y168" s="261"/>
      <c r="Z168" s="261"/>
      <c r="AA168" s="261"/>
      <c r="AB168" s="261"/>
      <c r="AC168" s="254"/>
    </row>
    <row r="169" spans="1:29" s="20" customFormat="1" ht="15" x14ac:dyDescent="0.25">
      <c r="A169" s="254"/>
      <c r="B169" s="261"/>
      <c r="C169" s="261"/>
      <c r="D169" s="261"/>
      <c r="E169" s="261"/>
      <c r="F169" s="261"/>
      <c r="G169" s="261"/>
      <c r="H169" s="261"/>
      <c r="I169" s="261"/>
      <c r="J169" s="261"/>
      <c r="K169" s="261"/>
      <c r="L169" s="261"/>
      <c r="M169" s="261"/>
      <c r="N169" s="261"/>
      <c r="O169" s="261"/>
      <c r="P169" s="261"/>
      <c r="Q169" s="261"/>
      <c r="R169" s="261"/>
      <c r="S169" s="261"/>
      <c r="T169" s="261"/>
      <c r="U169" s="261"/>
      <c r="V169" s="261"/>
      <c r="W169" s="261"/>
      <c r="X169" s="261"/>
      <c r="Y169" s="261"/>
      <c r="Z169" s="261"/>
      <c r="AA169" s="261"/>
      <c r="AB169" s="261"/>
      <c r="AC169" s="254"/>
    </row>
    <row r="170" spans="1:29" s="20" customFormat="1" ht="15" x14ac:dyDescent="0.25">
      <c r="A170" s="254"/>
      <c r="B170" s="393"/>
      <c r="C170" s="393"/>
      <c r="D170" s="393"/>
      <c r="E170" s="393"/>
      <c r="F170" s="393"/>
      <c r="G170" s="393"/>
      <c r="H170" s="393"/>
      <c r="I170" s="393"/>
      <c r="J170" s="393"/>
      <c r="K170" s="393"/>
      <c r="L170" s="393"/>
      <c r="M170" s="393"/>
      <c r="N170" s="393"/>
      <c r="O170" s="393"/>
      <c r="P170" s="393"/>
      <c r="Q170" s="393"/>
      <c r="R170" s="393"/>
      <c r="S170" s="393"/>
      <c r="T170" s="393"/>
      <c r="U170" s="393"/>
      <c r="V170" s="393"/>
      <c r="W170" s="393"/>
      <c r="X170" s="393"/>
      <c r="Y170" s="393"/>
      <c r="Z170" s="393"/>
      <c r="AA170" s="393"/>
      <c r="AB170" s="393"/>
      <c r="AC170" s="254"/>
    </row>
    <row r="171" spans="1:29" s="20" customFormat="1" ht="15" x14ac:dyDescent="0.25">
      <c r="A171" s="254"/>
      <c r="B171" s="261"/>
      <c r="C171" s="261"/>
      <c r="D171" s="261"/>
      <c r="E171" s="261"/>
      <c r="F171" s="261"/>
      <c r="G171" s="261"/>
      <c r="H171" s="261"/>
      <c r="I171" s="261"/>
      <c r="J171" s="261"/>
      <c r="K171" s="261"/>
      <c r="L171" s="261"/>
      <c r="M171" s="261"/>
      <c r="N171" s="261"/>
      <c r="O171" s="261"/>
      <c r="P171" s="261"/>
      <c r="Q171" s="261"/>
      <c r="R171" s="261"/>
      <c r="S171" s="261"/>
      <c r="T171" s="261"/>
      <c r="U171" s="261"/>
      <c r="V171" s="261"/>
      <c r="W171" s="261"/>
      <c r="X171" s="261"/>
      <c r="Y171" s="261"/>
      <c r="Z171" s="261"/>
      <c r="AA171" s="261"/>
      <c r="AB171" s="261"/>
      <c r="AC171" s="254"/>
    </row>
    <row r="172" spans="1:29" s="20" customFormat="1" ht="15" x14ac:dyDescent="0.25">
      <c r="A172" s="254"/>
      <c r="B172" s="261"/>
      <c r="C172" s="261"/>
      <c r="D172" s="261"/>
      <c r="E172" s="261"/>
      <c r="F172" s="261"/>
      <c r="G172" s="261"/>
      <c r="H172" s="261"/>
      <c r="I172" s="261"/>
      <c r="J172" s="261"/>
      <c r="K172" s="261"/>
      <c r="L172" s="261"/>
      <c r="M172" s="261"/>
      <c r="N172" s="261"/>
      <c r="O172" s="261"/>
      <c r="P172" s="261"/>
      <c r="Q172" s="261"/>
      <c r="R172" s="261"/>
      <c r="S172" s="261"/>
      <c r="T172" s="261"/>
      <c r="U172" s="261"/>
      <c r="V172" s="261"/>
      <c r="W172" s="261"/>
      <c r="X172" s="261"/>
      <c r="Y172" s="261"/>
      <c r="Z172" s="261"/>
      <c r="AA172" s="261"/>
      <c r="AB172" s="261"/>
      <c r="AC172" s="254"/>
    </row>
    <row r="173" spans="1:29" s="20" customFormat="1" ht="15" x14ac:dyDescent="0.25">
      <c r="A173" s="254"/>
      <c r="B173" s="261"/>
      <c r="C173" s="261"/>
      <c r="D173" s="261"/>
      <c r="E173" s="261"/>
      <c r="F173" s="261"/>
      <c r="G173" s="261"/>
      <c r="H173" s="261"/>
      <c r="I173" s="261"/>
      <c r="J173" s="261"/>
      <c r="K173" s="261"/>
      <c r="L173" s="261"/>
      <c r="M173" s="261"/>
      <c r="N173" s="261"/>
      <c r="O173" s="261"/>
      <c r="P173" s="261"/>
      <c r="Q173" s="261"/>
      <c r="R173" s="261"/>
      <c r="S173" s="261"/>
      <c r="T173" s="261"/>
      <c r="U173" s="261"/>
      <c r="V173" s="261"/>
      <c r="W173" s="261"/>
      <c r="X173" s="261"/>
      <c r="Y173" s="261"/>
      <c r="Z173" s="261"/>
      <c r="AA173" s="261"/>
      <c r="AB173" s="261"/>
      <c r="AC173" s="254"/>
    </row>
    <row r="174" spans="1:29" s="20" customFormat="1" ht="15" x14ac:dyDescent="0.25">
      <c r="A174" s="254"/>
      <c r="B174" s="261"/>
      <c r="C174" s="261"/>
      <c r="D174" s="261"/>
      <c r="E174" s="261"/>
      <c r="F174" s="261"/>
      <c r="G174" s="261"/>
      <c r="H174" s="261"/>
      <c r="I174" s="261"/>
      <c r="J174" s="261"/>
      <c r="K174" s="261"/>
      <c r="L174" s="261"/>
      <c r="M174" s="261"/>
      <c r="N174" s="261"/>
      <c r="O174" s="261"/>
      <c r="P174" s="261"/>
      <c r="Q174" s="261"/>
      <c r="R174" s="261"/>
      <c r="S174" s="261"/>
      <c r="T174" s="261"/>
      <c r="U174" s="261"/>
      <c r="V174" s="261"/>
      <c r="W174" s="261"/>
      <c r="X174" s="261"/>
      <c r="Y174" s="261"/>
      <c r="Z174" s="261"/>
      <c r="AA174" s="261"/>
      <c r="AB174" s="261"/>
      <c r="AC174" s="254"/>
    </row>
    <row r="175" spans="1:29" s="20" customFormat="1" ht="15" x14ac:dyDescent="0.25">
      <c r="A175" s="254"/>
      <c r="B175" s="261"/>
      <c r="C175" s="261"/>
      <c r="D175" s="261"/>
      <c r="E175" s="261"/>
      <c r="F175" s="261"/>
      <c r="G175" s="261"/>
      <c r="H175" s="261"/>
      <c r="I175" s="261"/>
      <c r="J175" s="261"/>
      <c r="K175" s="261"/>
      <c r="L175" s="261"/>
      <c r="M175" s="261"/>
      <c r="N175" s="261"/>
      <c r="O175" s="261"/>
      <c r="P175" s="261"/>
      <c r="Q175" s="261"/>
      <c r="R175" s="261"/>
      <c r="S175" s="261"/>
      <c r="T175" s="261"/>
      <c r="U175" s="261"/>
      <c r="V175" s="261"/>
      <c r="W175" s="261"/>
      <c r="X175" s="261"/>
      <c r="Y175" s="261"/>
      <c r="Z175" s="261"/>
      <c r="AA175" s="261"/>
      <c r="AB175" s="261"/>
      <c r="AC175" s="254"/>
    </row>
    <row r="176" spans="1:29" s="20" customFormat="1" ht="15" x14ac:dyDescent="0.25">
      <c r="A176" s="254"/>
      <c r="B176" s="261"/>
      <c r="C176" s="261"/>
      <c r="D176" s="261"/>
      <c r="E176" s="261"/>
      <c r="F176" s="261"/>
      <c r="G176" s="261"/>
      <c r="H176" s="261"/>
      <c r="I176" s="261"/>
      <c r="J176" s="261"/>
      <c r="K176" s="261"/>
      <c r="L176" s="261"/>
      <c r="M176" s="261"/>
      <c r="N176" s="261"/>
      <c r="O176" s="261"/>
      <c r="P176" s="261"/>
      <c r="Q176" s="261"/>
      <c r="R176" s="261"/>
      <c r="S176" s="261"/>
      <c r="T176" s="261"/>
      <c r="U176" s="261"/>
      <c r="V176" s="261"/>
      <c r="W176" s="261"/>
      <c r="X176" s="261"/>
      <c r="Y176" s="261"/>
      <c r="Z176" s="261"/>
      <c r="AA176" s="261"/>
      <c r="AB176" s="261"/>
      <c r="AC176" s="254"/>
    </row>
    <row r="177" spans="1:29" s="20" customFormat="1" ht="15" x14ac:dyDescent="0.25">
      <c r="A177" s="254"/>
      <c r="B177" s="261"/>
      <c r="C177" s="261"/>
      <c r="D177" s="261"/>
      <c r="E177" s="261"/>
      <c r="F177" s="261"/>
      <c r="G177" s="261"/>
      <c r="H177" s="261"/>
      <c r="I177" s="261"/>
      <c r="J177" s="261"/>
      <c r="K177" s="261"/>
      <c r="L177" s="261"/>
      <c r="M177" s="261"/>
      <c r="N177" s="261"/>
      <c r="O177" s="261"/>
      <c r="P177" s="261"/>
      <c r="Q177" s="261"/>
      <c r="R177" s="261"/>
      <c r="S177" s="261"/>
      <c r="T177" s="261"/>
      <c r="U177" s="261"/>
      <c r="V177" s="261"/>
      <c r="W177" s="261"/>
      <c r="X177" s="261"/>
      <c r="Y177" s="261"/>
      <c r="Z177" s="261"/>
      <c r="AA177" s="261"/>
      <c r="AB177" s="261"/>
      <c r="AC177" s="254"/>
    </row>
    <row r="178" spans="1:29" s="20" customFormat="1" ht="15" x14ac:dyDescent="0.25">
      <c r="A178" s="254"/>
      <c r="B178" s="261"/>
      <c r="C178" s="261"/>
      <c r="D178" s="261"/>
      <c r="E178" s="261"/>
      <c r="F178" s="261"/>
      <c r="G178" s="261"/>
      <c r="H178" s="261"/>
      <c r="I178" s="261"/>
      <c r="J178" s="261"/>
      <c r="K178" s="261"/>
      <c r="L178" s="261"/>
      <c r="M178" s="261"/>
      <c r="N178" s="261"/>
      <c r="O178" s="261"/>
      <c r="P178" s="261"/>
      <c r="Q178" s="261"/>
      <c r="R178" s="261"/>
      <c r="S178" s="261"/>
      <c r="T178" s="261"/>
      <c r="U178" s="261"/>
      <c r="V178" s="261"/>
      <c r="W178" s="261"/>
      <c r="X178" s="261"/>
      <c r="Y178" s="261"/>
      <c r="Z178" s="261"/>
      <c r="AA178" s="261"/>
      <c r="AB178" s="261"/>
      <c r="AC178" s="254"/>
    </row>
    <row r="179" spans="1:29" s="20" customFormat="1" ht="15" x14ac:dyDescent="0.25">
      <c r="A179" s="254"/>
      <c r="B179" s="261"/>
      <c r="C179" s="261"/>
      <c r="D179" s="261"/>
      <c r="E179" s="261"/>
      <c r="F179" s="261"/>
      <c r="G179" s="261"/>
      <c r="H179" s="261"/>
      <c r="I179" s="261"/>
      <c r="J179" s="261"/>
      <c r="K179" s="261"/>
      <c r="L179" s="261"/>
      <c r="M179" s="261"/>
      <c r="N179" s="261"/>
      <c r="O179" s="261"/>
      <c r="P179" s="261"/>
      <c r="Q179" s="261"/>
      <c r="R179" s="261"/>
      <c r="S179" s="261"/>
      <c r="T179" s="261"/>
      <c r="U179" s="261"/>
      <c r="V179" s="261"/>
      <c r="W179" s="261"/>
      <c r="X179" s="261"/>
      <c r="Y179" s="261"/>
      <c r="Z179" s="261"/>
      <c r="AA179" s="261"/>
      <c r="AB179" s="261"/>
      <c r="AC179" s="254"/>
    </row>
    <row r="180" spans="1:29" s="20" customFormat="1" ht="15" x14ac:dyDescent="0.25">
      <c r="A180" s="254"/>
      <c r="B180" s="261"/>
      <c r="C180" s="261"/>
      <c r="D180" s="261"/>
      <c r="E180" s="261"/>
      <c r="F180" s="261"/>
      <c r="G180" s="261"/>
      <c r="H180" s="261"/>
      <c r="I180" s="261"/>
      <c r="J180" s="261"/>
      <c r="K180" s="261"/>
      <c r="L180" s="261"/>
      <c r="M180" s="261"/>
      <c r="N180" s="261"/>
      <c r="O180" s="261"/>
      <c r="P180" s="261"/>
      <c r="Q180" s="261"/>
      <c r="R180" s="261"/>
      <c r="S180" s="261"/>
      <c r="T180" s="261"/>
      <c r="U180" s="261"/>
      <c r="V180" s="261"/>
      <c r="W180" s="261"/>
      <c r="X180" s="261"/>
      <c r="Y180" s="261"/>
      <c r="Z180" s="261"/>
      <c r="AA180" s="261"/>
      <c r="AB180" s="261"/>
      <c r="AC180" s="254"/>
    </row>
    <row r="181" spans="1:29" s="20" customFormat="1" ht="15" x14ac:dyDescent="0.25">
      <c r="A181" s="254"/>
      <c r="B181" s="261"/>
      <c r="C181" s="261"/>
      <c r="D181" s="261"/>
      <c r="E181" s="261"/>
      <c r="F181" s="261"/>
      <c r="G181" s="261"/>
      <c r="H181" s="261"/>
      <c r="I181" s="261"/>
      <c r="J181" s="261"/>
      <c r="K181" s="261"/>
      <c r="L181" s="261"/>
      <c r="M181" s="261"/>
      <c r="N181" s="261"/>
      <c r="O181" s="261"/>
      <c r="P181" s="261"/>
      <c r="Q181" s="261"/>
      <c r="R181" s="261"/>
      <c r="S181" s="261"/>
      <c r="T181" s="261"/>
      <c r="U181" s="261"/>
      <c r="V181" s="261"/>
      <c r="W181" s="261"/>
      <c r="X181" s="261"/>
      <c r="Y181" s="261"/>
      <c r="Z181" s="261"/>
      <c r="AA181" s="261"/>
      <c r="AB181" s="261"/>
      <c r="AC181" s="254"/>
    </row>
    <row r="182" spans="1:29" s="20" customFormat="1" ht="15" x14ac:dyDescent="0.25">
      <c r="A182" s="254"/>
      <c r="B182" s="261"/>
      <c r="C182" s="261"/>
      <c r="D182" s="261"/>
      <c r="E182" s="261"/>
      <c r="F182" s="261"/>
      <c r="G182" s="261"/>
      <c r="H182" s="261"/>
      <c r="I182" s="261"/>
      <c r="J182" s="261"/>
      <c r="K182" s="261"/>
      <c r="L182" s="261"/>
      <c r="M182" s="261"/>
      <c r="N182" s="261"/>
      <c r="O182" s="261"/>
      <c r="P182" s="261"/>
      <c r="Q182" s="261"/>
      <c r="R182" s="261"/>
      <c r="S182" s="261"/>
      <c r="T182" s="261"/>
      <c r="U182" s="261"/>
      <c r="V182" s="261"/>
      <c r="W182" s="261"/>
      <c r="X182" s="261"/>
      <c r="Y182" s="261"/>
      <c r="Z182" s="261"/>
      <c r="AA182" s="261"/>
      <c r="AB182" s="261"/>
      <c r="AC182" s="254"/>
    </row>
    <row r="183" spans="1:29" s="20" customFormat="1" ht="15" x14ac:dyDescent="0.25">
      <c r="A183" s="254"/>
      <c r="B183" s="261"/>
      <c r="C183" s="261"/>
      <c r="D183" s="261"/>
      <c r="E183" s="261"/>
      <c r="F183" s="261"/>
      <c r="G183" s="261"/>
      <c r="H183" s="261"/>
      <c r="I183" s="261"/>
      <c r="J183" s="261"/>
      <c r="K183" s="261"/>
      <c r="L183" s="261"/>
      <c r="M183" s="261"/>
      <c r="N183" s="261"/>
      <c r="O183" s="261"/>
      <c r="P183" s="261"/>
      <c r="Q183" s="261"/>
      <c r="R183" s="261"/>
      <c r="S183" s="261"/>
      <c r="T183" s="261"/>
      <c r="U183" s="261"/>
      <c r="V183" s="261"/>
      <c r="W183" s="261"/>
      <c r="X183" s="261"/>
      <c r="Y183" s="261"/>
      <c r="Z183" s="261"/>
      <c r="AA183" s="261"/>
      <c r="AB183" s="261"/>
      <c r="AC183" s="254"/>
    </row>
    <row r="184" spans="1:29" s="20" customFormat="1" ht="15" x14ac:dyDescent="0.25">
      <c r="A184" s="254"/>
      <c r="B184" s="261"/>
      <c r="C184" s="261"/>
      <c r="D184" s="261"/>
      <c r="E184" s="261"/>
      <c r="F184" s="261"/>
      <c r="G184" s="261"/>
      <c r="H184" s="261"/>
      <c r="I184" s="261"/>
      <c r="J184" s="261"/>
      <c r="K184" s="261"/>
      <c r="L184" s="261"/>
      <c r="M184" s="261"/>
      <c r="N184" s="261"/>
      <c r="O184" s="261"/>
      <c r="P184" s="261"/>
      <c r="Q184" s="261"/>
      <c r="R184" s="261"/>
      <c r="S184" s="261"/>
      <c r="T184" s="261"/>
      <c r="U184" s="261"/>
      <c r="V184" s="261"/>
      <c r="W184" s="261"/>
      <c r="X184" s="261"/>
      <c r="Y184" s="261"/>
      <c r="Z184" s="261"/>
      <c r="AA184" s="261"/>
      <c r="AB184" s="261"/>
      <c r="AC184" s="254"/>
    </row>
    <row r="185" spans="1:29" s="20" customFormat="1" ht="15" x14ac:dyDescent="0.25">
      <c r="A185" s="254"/>
      <c r="B185" s="261"/>
      <c r="C185" s="261"/>
      <c r="D185" s="261"/>
      <c r="E185" s="261"/>
      <c r="F185" s="261"/>
      <c r="G185" s="261"/>
      <c r="H185" s="261"/>
      <c r="I185" s="261"/>
      <c r="J185" s="261"/>
      <c r="K185" s="261"/>
      <c r="L185" s="261"/>
      <c r="M185" s="261"/>
      <c r="N185" s="261"/>
      <c r="O185" s="261"/>
      <c r="P185" s="261"/>
      <c r="Q185" s="261"/>
      <c r="R185" s="261"/>
      <c r="S185" s="261"/>
      <c r="T185" s="261"/>
      <c r="U185" s="261"/>
      <c r="V185" s="261"/>
      <c r="W185" s="261"/>
      <c r="X185" s="261"/>
      <c r="Y185" s="261"/>
      <c r="Z185" s="261"/>
      <c r="AA185" s="261"/>
      <c r="AB185" s="261"/>
      <c r="AC185" s="254"/>
    </row>
    <row r="186" spans="1:29" s="20" customFormat="1" ht="15" x14ac:dyDescent="0.25">
      <c r="A186" s="254"/>
      <c r="B186" s="261"/>
      <c r="C186" s="261"/>
      <c r="D186" s="261"/>
      <c r="E186" s="261"/>
      <c r="F186" s="261"/>
      <c r="G186" s="261"/>
      <c r="H186" s="261"/>
      <c r="I186" s="261"/>
      <c r="J186" s="261"/>
      <c r="K186" s="261"/>
      <c r="L186" s="261"/>
      <c r="M186" s="261"/>
      <c r="N186" s="261"/>
      <c r="O186" s="261"/>
      <c r="P186" s="261"/>
      <c r="Q186" s="261"/>
      <c r="R186" s="261"/>
      <c r="S186" s="261"/>
      <c r="T186" s="261"/>
      <c r="U186" s="261"/>
      <c r="V186" s="261"/>
      <c r="W186" s="261"/>
      <c r="X186" s="261"/>
      <c r="Y186" s="261"/>
      <c r="Z186" s="261"/>
      <c r="AA186" s="261"/>
      <c r="AB186" s="261"/>
      <c r="AC186" s="254"/>
    </row>
    <row r="187" spans="1:29" s="20" customFormat="1" ht="15" x14ac:dyDescent="0.25">
      <c r="A187" s="254"/>
      <c r="B187" s="261"/>
      <c r="C187" s="261"/>
      <c r="D187" s="261"/>
      <c r="E187" s="261"/>
      <c r="F187" s="261"/>
      <c r="G187" s="261"/>
      <c r="H187" s="261"/>
      <c r="I187" s="261"/>
      <c r="J187" s="261"/>
      <c r="K187" s="261"/>
      <c r="L187" s="261"/>
      <c r="M187" s="261"/>
      <c r="N187" s="261"/>
      <c r="O187" s="261"/>
      <c r="P187" s="261"/>
      <c r="Q187" s="261"/>
      <c r="R187" s="261"/>
      <c r="S187" s="261"/>
      <c r="T187" s="261"/>
      <c r="U187" s="261"/>
      <c r="V187" s="261"/>
      <c r="W187" s="261"/>
      <c r="X187" s="261"/>
      <c r="Y187" s="261"/>
      <c r="Z187" s="261"/>
      <c r="AA187" s="261"/>
      <c r="AB187" s="261"/>
      <c r="AC187" s="254"/>
    </row>
    <row r="188" spans="1:29" s="20" customFormat="1" ht="15" x14ac:dyDescent="0.25">
      <c r="A188" s="254"/>
      <c r="B188" s="261"/>
      <c r="C188" s="261"/>
      <c r="D188" s="261"/>
      <c r="E188" s="261"/>
      <c r="F188" s="261"/>
      <c r="G188" s="261"/>
      <c r="H188" s="261"/>
      <c r="I188" s="261"/>
      <c r="J188" s="261"/>
      <c r="K188" s="261"/>
      <c r="L188" s="261"/>
      <c r="M188" s="261"/>
      <c r="N188" s="261"/>
      <c r="O188" s="261"/>
      <c r="P188" s="261"/>
      <c r="Q188" s="261"/>
      <c r="R188" s="261"/>
      <c r="S188" s="261"/>
      <c r="T188" s="261"/>
      <c r="U188" s="261"/>
      <c r="V188" s="261"/>
      <c r="W188" s="261"/>
      <c r="X188" s="261"/>
      <c r="Y188" s="261"/>
      <c r="Z188" s="261"/>
      <c r="AA188" s="261"/>
      <c r="AB188" s="261"/>
      <c r="AC188" s="254"/>
    </row>
    <row r="189" spans="1:29" s="20" customFormat="1" ht="15" x14ac:dyDescent="0.25">
      <c r="A189" s="254"/>
      <c r="B189" s="261"/>
      <c r="C189" s="261"/>
      <c r="D189" s="261"/>
      <c r="E189" s="261"/>
      <c r="F189" s="261"/>
      <c r="G189" s="261"/>
      <c r="H189" s="261"/>
      <c r="I189" s="261"/>
      <c r="J189" s="261"/>
      <c r="K189" s="261"/>
      <c r="L189" s="261"/>
      <c r="M189" s="261"/>
      <c r="N189" s="261"/>
      <c r="O189" s="261"/>
      <c r="P189" s="261"/>
      <c r="Q189" s="261"/>
      <c r="R189" s="261"/>
      <c r="S189" s="261"/>
      <c r="T189" s="261"/>
      <c r="U189" s="261"/>
      <c r="V189" s="261"/>
      <c r="W189" s="261"/>
      <c r="X189" s="261"/>
      <c r="Y189" s="261"/>
      <c r="Z189" s="261"/>
      <c r="AA189" s="261"/>
      <c r="AB189" s="261"/>
      <c r="AC189" s="254"/>
    </row>
    <row r="190" spans="1:29" s="20" customFormat="1" ht="15" x14ac:dyDescent="0.25">
      <c r="A190" s="254"/>
      <c r="B190" s="261"/>
      <c r="C190" s="261"/>
      <c r="D190" s="261"/>
      <c r="E190" s="261"/>
      <c r="F190" s="261"/>
      <c r="G190" s="261"/>
      <c r="H190" s="261"/>
      <c r="I190" s="261"/>
      <c r="J190" s="261"/>
      <c r="K190" s="261"/>
      <c r="L190" s="261"/>
      <c r="M190" s="261"/>
      <c r="N190" s="261"/>
      <c r="O190" s="261"/>
      <c r="P190" s="261"/>
      <c r="Q190" s="261"/>
      <c r="R190" s="261"/>
      <c r="S190" s="261"/>
      <c r="T190" s="261"/>
      <c r="U190" s="261"/>
      <c r="V190" s="261"/>
      <c r="W190" s="261"/>
      <c r="X190" s="261"/>
      <c r="Y190" s="261"/>
      <c r="Z190" s="261"/>
      <c r="AA190" s="261"/>
      <c r="AB190" s="261"/>
      <c r="AC190" s="254"/>
    </row>
    <row r="191" spans="1:29" s="20" customFormat="1" ht="15" x14ac:dyDescent="0.25">
      <c r="A191" s="254"/>
      <c r="B191" s="261"/>
      <c r="C191" s="261"/>
      <c r="D191" s="261"/>
      <c r="E191" s="261"/>
      <c r="F191" s="261"/>
      <c r="G191" s="261"/>
      <c r="H191" s="261"/>
      <c r="I191" s="261"/>
      <c r="J191" s="261"/>
      <c r="K191" s="261"/>
      <c r="L191" s="261"/>
      <c r="M191" s="261"/>
      <c r="N191" s="261"/>
      <c r="O191" s="261"/>
      <c r="P191" s="261"/>
      <c r="Q191" s="261"/>
      <c r="R191" s="261"/>
      <c r="S191" s="261"/>
      <c r="T191" s="261"/>
      <c r="U191" s="261"/>
      <c r="V191" s="261"/>
      <c r="W191" s="261"/>
      <c r="X191" s="261"/>
      <c r="Y191" s="261"/>
      <c r="Z191" s="261"/>
      <c r="AA191" s="261"/>
      <c r="AB191" s="261"/>
      <c r="AC191" s="254"/>
    </row>
    <row r="192" spans="1:29" s="20" customFormat="1" ht="15" x14ac:dyDescent="0.25">
      <c r="A192" s="254"/>
      <c r="B192" s="261"/>
      <c r="C192" s="261"/>
      <c r="D192" s="261"/>
      <c r="E192" s="261"/>
      <c r="F192" s="261"/>
      <c r="G192" s="261"/>
      <c r="H192" s="261"/>
      <c r="I192" s="261"/>
      <c r="J192" s="261"/>
      <c r="K192" s="261"/>
      <c r="L192" s="261"/>
      <c r="M192" s="261"/>
      <c r="N192" s="261"/>
      <c r="O192" s="261"/>
      <c r="P192" s="261"/>
      <c r="Q192" s="261"/>
      <c r="R192" s="261"/>
      <c r="S192" s="261"/>
      <c r="T192" s="261"/>
      <c r="U192" s="261"/>
      <c r="V192" s="261"/>
      <c r="W192" s="261"/>
      <c r="X192" s="261"/>
      <c r="Y192" s="261"/>
      <c r="Z192" s="261"/>
      <c r="AA192" s="261"/>
      <c r="AB192" s="261"/>
      <c r="AC192" s="254"/>
    </row>
    <row r="193" spans="1:29" s="20" customFormat="1" ht="15" x14ac:dyDescent="0.25">
      <c r="A193" s="254"/>
      <c r="B193" s="261"/>
      <c r="C193" s="261"/>
      <c r="D193" s="261"/>
      <c r="E193" s="261"/>
      <c r="F193" s="261"/>
      <c r="G193" s="261"/>
      <c r="H193" s="261"/>
      <c r="I193" s="261"/>
      <c r="J193" s="261"/>
      <c r="K193" s="261"/>
      <c r="L193" s="261"/>
      <c r="M193" s="261"/>
      <c r="N193" s="261"/>
      <c r="O193" s="261"/>
      <c r="P193" s="261"/>
      <c r="Q193" s="261"/>
      <c r="R193" s="261"/>
      <c r="S193" s="261"/>
      <c r="T193" s="261"/>
      <c r="U193" s="261"/>
      <c r="V193" s="261"/>
      <c r="W193" s="261"/>
      <c r="X193" s="261"/>
      <c r="Y193" s="261"/>
      <c r="Z193" s="261"/>
      <c r="AA193" s="261"/>
      <c r="AB193" s="261"/>
      <c r="AC193" s="254"/>
    </row>
    <row r="194" spans="1:29" s="20" customFormat="1" ht="15" x14ac:dyDescent="0.25">
      <c r="A194" s="254"/>
      <c r="B194" s="261"/>
      <c r="C194" s="261"/>
      <c r="D194" s="261"/>
      <c r="E194" s="261"/>
      <c r="F194" s="261"/>
      <c r="G194" s="261"/>
      <c r="H194" s="261"/>
      <c r="I194" s="261"/>
      <c r="J194" s="261"/>
      <c r="K194" s="261"/>
      <c r="L194" s="261"/>
      <c r="M194" s="261"/>
      <c r="N194" s="261"/>
      <c r="O194" s="261"/>
      <c r="P194" s="261"/>
      <c r="Q194" s="261"/>
      <c r="R194" s="261"/>
      <c r="S194" s="261"/>
      <c r="T194" s="261"/>
      <c r="U194" s="261"/>
      <c r="V194" s="261"/>
      <c r="W194" s="261"/>
      <c r="X194" s="261"/>
      <c r="Y194" s="261"/>
      <c r="Z194" s="261"/>
      <c r="AA194" s="261"/>
      <c r="AB194" s="261"/>
      <c r="AC194" s="254"/>
    </row>
    <row r="195" spans="1:29" s="20" customFormat="1" ht="15" x14ac:dyDescent="0.25">
      <c r="A195" s="254"/>
      <c r="B195" s="261"/>
      <c r="C195" s="261"/>
      <c r="D195" s="261"/>
      <c r="E195" s="261"/>
      <c r="F195" s="261"/>
      <c r="G195" s="261"/>
      <c r="H195" s="261"/>
      <c r="I195" s="261"/>
      <c r="J195" s="261"/>
      <c r="K195" s="261"/>
      <c r="L195" s="261"/>
      <c r="M195" s="261"/>
      <c r="N195" s="261"/>
      <c r="O195" s="261"/>
      <c r="P195" s="261"/>
      <c r="Q195" s="261"/>
      <c r="R195" s="261"/>
      <c r="S195" s="261"/>
      <c r="T195" s="261"/>
      <c r="U195" s="261"/>
      <c r="V195" s="261"/>
      <c r="W195" s="261"/>
      <c r="X195" s="261"/>
      <c r="Y195" s="261"/>
      <c r="Z195" s="261"/>
      <c r="AA195" s="261"/>
      <c r="AB195" s="261"/>
      <c r="AC195" s="254"/>
    </row>
    <row r="196" spans="1:29" s="20" customFormat="1" ht="20.25" customHeight="1" x14ac:dyDescent="0.25">
      <c r="A196" s="254"/>
      <c r="B196" s="254"/>
      <c r="C196" s="254"/>
      <c r="D196" s="254"/>
      <c r="E196" s="254"/>
      <c r="F196" s="254"/>
      <c r="G196" s="254"/>
      <c r="H196" s="254"/>
      <c r="I196" s="254"/>
      <c r="J196" s="254"/>
      <c r="K196" s="254"/>
      <c r="L196" s="254"/>
      <c r="M196" s="254"/>
      <c r="N196" s="254"/>
      <c r="O196" s="254"/>
      <c r="P196" s="254"/>
      <c r="Q196" s="254"/>
      <c r="R196" s="254"/>
      <c r="S196" s="254"/>
      <c r="T196" s="254"/>
      <c r="U196" s="254"/>
      <c r="V196" s="254"/>
      <c r="W196" s="254"/>
      <c r="X196" s="254"/>
      <c r="Y196" s="254"/>
      <c r="Z196" s="254"/>
      <c r="AA196" s="254"/>
      <c r="AB196" s="254"/>
      <c r="AC196" s="254"/>
    </row>
    <row r="197" spans="1:29" s="20" customFormat="1" ht="15" x14ac:dyDescent="0.25">
      <c r="A197" s="254"/>
      <c r="B197" s="261"/>
      <c r="C197" s="261"/>
      <c r="D197" s="261"/>
      <c r="E197" s="261"/>
      <c r="F197" s="261"/>
      <c r="G197" s="261"/>
      <c r="H197" s="261"/>
      <c r="I197" s="261"/>
      <c r="J197" s="261"/>
      <c r="K197" s="261"/>
      <c r="L197" s="261"/>
      <c r="M197" s="261"/>
      <c r="N197" s="261"/>
      <c r="O197" s="261"/>
      <c r="P197" s="261"/>
      <c r="Q197" s="261"/>
      <c r="R197" s="261"/>
      <c r="S197" s="261"/>
      <c r="T197" s="261"/>
      <c r="U197" s="261"/>
      <c r="V197" s="261"/>
      <c r="W197" s="261"/>
      <c r="X197" s="261"/>
      <c r="Y197" s="261"/>
      <c r="Z197" s="261"/>
      <c r="AA197" s="261"/>
      <c r="AB197" s="261"/>
      <c r="AC197" s="254"/>
    </row>
    <row r="198" spans="1:29" s="20" customFormat="1" ht="15" x14ac:dyDescent="0.25">
      <c r="A198" s="254"/>
      <c r="B198" s="261"/>
      <c r="C198" s="261"/>
      <c r="D198" s="261"/>
      <c r="E198" s="261"/>
      <c r="F198" s="261"/>
      <c r="G198" s="261"/>
      <c r="H198" s="261"/>
      <c r="I198" s="261"/>
      <c r="J198" s="261"/>
      <c r="K198" s="261"/>
      <c r="L198" s="261"/>
      <c r="M198" s="261"/>
      <c r="N198" s="261"/>
      <c r="O198" s="261"/>
      <c r="P198" s="261"/>
      <c r="Q198" s="261"/>
      <c r="R198" s="261"/>
      <c r="S198" s="261"/>
      <c r="T198" s="261"/>
      <c r="U198" s="261"/>
      <c r="V198" s="261"/>
      <c r="W198" s="261"/>
      <c r="X198" s="261"/>
      <c r="Y198" s="261"/>
      <c r="Z198" s="261"/>
      <c r="AA198" s="261"/>
      <c r="AB198" s="261"/>
      <c r="AC198" s="254"/>
    </row>
    <row r="199" spans="1:29" s="20" customFormat="1" ht="15" x14ac:dyDescent="0.25">
      <c r="A199" s="254"/>
      <c r="B199" s="261"/>
      <c r="C199" s="261"/>
      <c r="D199" s="261"/>
      <c r="E199" s="261"/>
      <c r="F199" s="261"/>
      <c r="G199" s="261"/>
      <c r="H199" s="261"/>
      <c r="I199" s="261"/>
      <c r="J199" s="261"/>
      <c r="K199" s="261"/>
      <c r="L199" s="261"/>
      <c r="M199" s="261"/>
      <c r="N199" s="261"/>
      <c r="O199" s="261"/>
      <c r="P199" s="261"/>
      <c r="Q199" s="261"/>
      <c r="R199" s="261"/>
      <c r="S199" s="261"/>
      <c r="T199" s="261"/>
      <c r="U199" s="261"/>
      <c r="V199" s="261"/>
      <c r="W199" s="261"/>
      <c r="X199" s="261"/>
      <c r="Y199" s="261"/>
      <c r="Z199" s="261"/>
      <c r="AA199" s="261"/>
      <c r="AB199" s="261"/>
      <c r="AC199" s="254"/>
    </row>
    <row r="200" spans="1:29" s="20" customFormat="1" ht="15" x14ac:dyDescent="0.25">
      <c r="A200" s="254"/>
      <c r="B200" s="261"/>
      <c r="C200" s="261"/>
      <c r="D200" s="261"/>
      <c r="E200" s="261"/>
      <c r="F200" s="261"/>
      <c r="G200" s="261"/>
      <c r="H200" s="261"/>
      <c r="I200" s="261"/>
      <c r="J200" s="261"/>
      <c r="K200" s="261"/>
      <c r="L200" s="261"/>
      <c r="M200" s="261"/>
      <c r="N200" s="261"/>
      <c r="O200" s="261"/>
      <c r="P200" s="261"/>
      <c r="Q200" s="261"/>
      <c r="R200" s="261"/>
      <c r="S200" s="261"/>
      <c r="T200" s="261"/>
      <c r="U200" s="261"/>
      <c r="V200" s="261"/>
      <c r="W200" s="261"/>
      <c r="X200" s="261"/>
      <c r="Y200" s="261"/>
      <c r="Z200" s="261"/>
      <c r="AA200" s="261"/>
      <c r="AB200" s="261"/>
      <c r="AC200" s="254"/>
    </row>
    <row r="201" spans="1:29" s="20" customFormat="1" ht="15" x14ac:dyDescent="0.25">
      <c r="A201" s="254"/>
      <c r="B201" s="261"/>
      <c r="C201" s="261"/>
      <c r="D201" s="261"/>
      <c r="E201" s="261"/>
      <c r="F201" s="261"/>
      <c r="G201" s="261"/>
      <c r="H201" s="261"/>
      <c r="I201" s="261"/>
      <c r="J201" s="261"/>
      <c r="K201" s="261"/>
      <c r="L201" s="261"/>
      <c r="M201" s="261"/>
      <c r="N201" s="261"/>
      <c r="O201" s="261"/>
      <c r="P201" s="261"/>
      <c r="Q201" s="261"/>
      <c r="R201" s="261"/>
      <c r="S201" s="261"/>
      <c r="T201" s="261"/>
      <c r="U201" s="261"/>
      <c r="V201" s="261"/>
      <c r="W201" s="261"/>
      <c r="X201" s="261"/>
      <c r="Y201" s="261"/>
      <c r="Z201" s="261"/>
      <c r="AA201" s="261"/>
      <c r="AB201" s="261"/>
      <c r="AC201" s="254"/>
    </row>
    <row r="202" spans="1:29" s="20" customFormat="1" ht="15" x14ac:dyDescent="0.25">
      <c r="A202" s="254"/>
      <c r="B202" s="261"/>
      <c r="C202" s="261"/>
      <c r="D202" s="261"/>
      <c r="E202" s="261"/>
      <c r="F202" s="261"/>
      <c r="G202" s="261"/>
      <c r="H202" s="261"/>
      <c r="I202" s="261"/>
      <c r="J202" s="261"/>
      <c r="K202" s="261"/>
      <c r="L202" s="261"/>
      <c r="M202" s="261"/>
      <c r="N202" s="261"/>
      <c r="O202" s="261"/>
      <c r="P202" s="261"/>
      <c r="Q202" s="261"/>
      <c r="R202" s="261"/>
      <c r="S202" s="261"/>
      <c r="T202" s="261"/>
      <c r="U202" s="261"/>
      <c r="V202" s="261"/>
      <c r="W202" s="261"/>
      <c r="X202" s="261"/>
      <c r="Y202" s="261"/>
      <c r="Z202" s="261"/>
      <c r="AA202" s="261"/>
      <c r="AB202" s="261"/>
      <c r="AC202" s="254"/>
    </row>
    <row r="203" spans="1:29" s="20" customFormat="1" ht="15" x14ac:dyDescent="0.25">
      <c r="A203" s="254"/>
      <c r="B203" s="261"/>
      <c r="C203" s="261"/>
      <c r="D203" s="261"/>
      <c r="E203" s="261"/>
      <c r="F203" s="261"/>
      <c r="G203" s="261"/>
      <c r="H203" s="261"/>
      <c r="I203" s="261"/>
      <c r="J203" s="261"/>
      <c r="K203" s="261"/>
      <c r="L203" s="261"/>
      <c r="M203" s="261"/>
      <c r="N203" s="261"/>
      <c r="O203" s="261"/>
      <c r="P203" s="261"/>
      <c r="Q203" s="261"/>
      <c r="R203" s="261"/>
      <c r="S203" s="261"/>
      <c r="T203" s="261"/>
      <c r="U203" s="261"/>
      <c r="V203" s="261"/>
      <c r="W203" s="261"/>
      <c r="X203" s="261"/>
      <c r="Y203" s="261"/>
      <c r="Z203" s="261"/>
      <c r="AA203" s="261"/>
      <c r="AB203" s="261"/>
      <c r="AC203" s="254"/>
    </row>
    <row r="204" spans="1:29" s="20" customFormat="1" ht="15" x14ac:dyDescent="0.25">
      <c r="A204" s="254"/>
      <c r="B204" s="261"/>
      <c r="C204" s="261"/>
      <c r="D204" s="261"/>
      <c r="E204" s="261"/>
      <c r="F204" s="261"/>
      <c r="G204" s="261"/>
      <c r="H204" s="261"/>
      <c r="I204" s="261"/>
      <c r="J204" s="261"/>
      <c r="K204" s="261"/>
      <c r="L204" s="261"/>
      <c r="M204" s="261"/>
      <c r="N204" s="261"/>
      <c r="O204" s="261"/>
      <c r="P204" s="261"/>
      <c r="Q204" s="261"/>
      <c r="R204" s="261"/>
      <c r="S204" s="261"/>
      <c r="T204" s="261"/>
      <c r="U204" s="261"/>
      <c r="V204" s="261"/>
      <c r="W204" s="261"/>
      <c r="X204" s="261"/>
      <c r="Y204" s="261"/>
      <c r="Z204" s="261"/>
      <c r="AA204" s="261"/>
      <c r="AB204" s="261"/>
      <c r="AC204" s="254"/>
    </row>
    <row r="205" spans="1:29" s="20" customFormat="1" ht="15" x14ac:dyDescent="0.25">
      <c r="A205" s="254"/>
      <c r="B205" s="261"/>
      <c r="C205" s="261"/>
      <c r="D205" s="261"/>
      <c r="E205" s="261"/>
      <c r="F205" s="261"/>
      <c r="G205" s="261"/>
      <c r="H205" s="261"/>
      <c r="I205" s="261"/>
      <c r="J205" s="261"/>
      <c r="K205" s="261"/>
      <c r="L205" s="261"/>
      <c r="M205" s="261"/>
      <c r="N205" s="261"/>
      <c r="O205" s="261"/>
      <c r="P205" s="261"/>
      <c r="Q205" s="261"/>
      <c r="R205" s="261"/>
      <c r="S205" s="261"/>
      <c r="T205" s="261"/>
      <c r="U205" s="261"/>
      <c r="V205" s="261"/>
      <c r="W205" s="261"/>
      <c r="X205" s="261"/>
      <c r="Y205" s="261"/>
      <c r="Z205" s="261"/>
      <c r="AA205" s="261"/>
      <c r="AB205" s="261"/>
      <c r="AC205" s="254"/>
    </row>
    <row r="206" spans="1:29" s="20" customFormat="1" ht="15" x14ac:dyDescent="0.25">
      <c r="A206" s="254"/>
      <c r="B206" s="261"/>
      <c r="C206" s="261"/>
      <c r="D206" s="261"/>
      <c r="E206" s="261"/>
      <c r="F206" s="261"/>
      <c r="G206" s="261"/>
      <c r="H206" s="261"/>
      <c r="I206" s="261"/>
      <c r="J206" s="261"/>
      <c r="K206" s="261"/>
      <c r="L206" s="261"/>
      <c r="M206" s="261"/>
      <c r="N206" s="261"/>
      <c r="O206" s="261"/>
      <c r="P206" s="261"/>
      <c r="Q206" s="261"/>
      <c r="R206" s="261"/>
      <c r="S206" s="261"/>
      <c r="T206" s="261"/>
      <c r="U206" s="261"/>
      <c r="V206" s="261"/>
      <c r="W206" s="261"/>
      <c r="X206" s="261"/>
      <c r="Y206" s="261"/>
      <c r="Z206" s="261"/>
      <c r="AA206" s="261"/>
      <c r="AB206" s="261"/>
      <c r="AC206" s="254"/>
    </row>
    <row r="207" spans="1:29" s="20" customFormat="1" ht="15" x14ac:dyDescent="0.25">
      <c r="A207" s="254"/>
      <c r="B207" s="261"/>
      <c r="C207" s="261"/>
      <c r="D207" s="261"/>
      <c r="E207" s="261"/>
      <c r="F207" s="261"/>
      <c r="G207" s="261"/>
      <c r="H207" s="261"/>
      <c r="I207" s="261"/>
      <c r="J207" s="261"/>
      <c r="K207" s="261"/>
      <c r="L207" s="261"/>
      <c r="M207" s="261"/>
      <c r="N207" s="261"/>
      <c r="O207" s="261"/>
      <c r="P207" s="261"/>
      <c r="Q207" s="261"/>
      <c r="R207" s="261"/>
      <c r="S207" s="261"/>
      <c r="T207" s="261"/>
      <c r="U207" s="261"/>
      <c r="V207" s="261"/>
      <c r="W207" s="261"/>
      <c r="X207" s="261"/>
      <c r="Y207" s="261"/>
      <c r="Z207" s="261"/>
      <c r="AA207" s="261"/>
      <c r="AB207" s="261"/>
      <c r="AC207" s="254"/>
    </row>
    <row r="208" spans="1:29" s="20" customFormat="1" ht="15" x14ac:dyDescent="0.25">
      <c r="A208" s="254"/>
      <c r="B208" s="261"/>
      <c r="C208" s="261"/>
      <c r="D208" s="261"/>
      <c r="E208" s="261"/>
      <c r="F208" s="261"/>
      <c r="G208" s="261"/>
      <c r="H208" s="261"/>
      <c r="I208" s="261"/>
      <c r="J208" s="261"/>
      <c r="K208" s="261"/>
      <c r="L208" s="261"/>
      <c r="M208" s="261"/>
      <c r="N208" s="261"/>
      <c r="O208" s="261"/>
      <c r="P208" s="261"/>
      <c r="Q208" s="261"/>
      <c r="R208" s="261"/>
      <c r="S208" s="261"/>
      <c r="T208" s="261"/>
      <c r="U208" s="261"/>
      <c r="V208" s="261"/>
      <c r="W208" s="261"/>
      <c r="X208" s="261"/>
      <c r="Y208" s="261"/>
      <c r="Z208" s="261"/>
      <c r="AA208" s="261"/>
      <c r="AB208" s="261"/>
      <c r="AC208" s="254"/>
    </row>
    <row r="209" spans="1:29" s="20" customFormat="1" ht="15" x14ac:dyDescent="0.25">
      <c r="A209" s="254"/>
      <c r="B209" s="261"/>
      <c r="C209" s="261"/>
      <c r="D209" s="261"/>
      <c r="E209" s="261"/>
      <c r="F209" s="261"/>
      <c r="G209" s="261"/>
      <c r="H209" s="261"/>
      <c r="I209" s="261"/>
      <c r="J209" s="261"/>
      <c r="K209" s="261"/>
      <c r="L209" s="261"/>
      <c r="M209" s="261"/>
      <c r="N209" s="261"/>
      <c r="O209" s="261"/>
      <c r="P209" s="261"/>
      <c r="Q209" s="261"/>
      <c r="R209" s="261"/>
      <c r="S209" s="261"/>
      <c r="T209" s="261"/>
      <c r="U209" s="261"/>
      <c r="V209" s="261"/>
      <c r="W209" s="261"/>
      <c r="X209" s="261"/>
      <c r="Y209" s="261"/>
      <c r="Z209" s="261"/>
      <c r="AA209" s="261"/>
      <c r="AB209" s="261"/>
      <c r="AC209" s="254"/>
    </row>
    <row r="210" spans="1:29" s="20" customFormat="1" ht="15" x14ac:dyDescent="0.25">
      <c r="A210" s="254"/>
      <c r="B210" s="261"/>
      <c r="C210" s="261"/>
      <c r="D210" s="261"/>
      <c r="E210" s="261"/>
      <c r="F210" s="261"/>
      <c r="G210" s="261"/>
      <c r="H210" s="261"/>
      <c r="I210" s="261"/>
      <c r="J210" s="261"/>
      <c r="K210" s="261"/>
      <c r="L210" s="261"/>
      <c r="M210" s="261"/>
      <c r="N210" s="261"/>
      <c r="O210" s="261"/>
      <c r="P210" s="261"/>
      <c r="Q210" s="261"/>
      <c r="R210" s="261"/>
      <c r="S210" s="261"/>
      <c r="T210" s="261"/>
      <c r="U210" s="261"/>
      <c r="V210" s="261"/>
      <c r="W210" s="261"/>
      <c r="X210" s="261"/>
      <c r="Y210" s="261"/>
      <c r="Z210" s="261"/>
      <c r="AA210" s="261"/>
      <c r="AB210" s="261"/>
      <c r="AC210" s="254"/>
    </row>
    <row r="211" spans="1:29" s="20" customFormat="1" ht="15" x14ac:dyDescent="0.25">
      <c r="A211" s="254"/>
      <c r="B211" s="261"/>
      <c r="C211" s="261"/>
      <c r="D211" s="261"/>
      <c r="E211" s="261"/>
      <c r="F211" s="261"/>
      <c r="G211" s="261"/>
      <c r="H211" s="261"/>
      <c r="I211" s="261"/>
      <c r="J211" s="261"/>
      <c r="K211" s="261"/>
      <c r="L211" s="261"/>
      <c r="M211" s="261"/>
      <c r="N211" s="261"/>
      <c r="O211" s="261"/>
      <c r="P211" s="261"/>
      <c r="Q211" s="261"/>
      <c r="R211" s="261"/>
      <c r="S211" s="261"/>
      <c r="T211" s="261"/>
      <c r="U211" s="261"/>
      <c r="V211" s="261"/>
      <c r="W211" s="261"/>
      <c r="X211" s="261"/>
      <c r="Y211" s="261"/>
      <c r="Z211" s="261"/>
      <c r="AA211" s="261"/>
      <c r="AB211" s="261"/>
      <c r="AC211" s="254"/>
    </row>
    <row r="212" spans="1:29" s="20" customFormat="1" ht="15" x14ac:dyDescent="0.25">
      <c r="A212" s="254"/>
      <c r="B212" s="261"/>
      <c r="C212" s="261"/>
      <c r="D212" s="261"/>
      <c r="E212" s="261"/>
      <c r="F212" s="261"/>
      <c r="G212" s="261"/>
      <c r="H212" s="261"/>
      <c r="I212" s="261"/>
      <c r="J212" s="261"/>
      <c r="K212" s="261"/>
      <c r="L212" s="261"/>
      <c r="M212" s="261"/>
      <c r="N212" s="261"/>
      <c r="O212" s="261"/>
      <c r="P212" s="261"/>
      <c r="Q212" s="261"/>
      <c r="R212" s="261"/>
      <c r="S212" s="261"/>
      <c r="T212" s="261"/>
      <c r="U212" s="261"/>
      <c r="V212" s="261"/>
      <c r="W212" s="261"/>
      <c r="X212" s="261"/>
      <c r="Y212" s="261"/>
      <c r="Z212" s="261"/>
      <c r="AA212" s="261"/>
      <c r="AB212" s="261"/>
      <c r="AC212" s="254"/>
    </row>
    <row r="213" spans="1:29" s="20" customFormat="1" ht="15" x14ac:dyDescent="0.25">
      <c r="A213" s="254"/>
      <c r="B213" s="261"/>
      <c r="C213" s="261"/>
      <c r="D213" s="261"/>
      <c r="E213" s="261"/>
      <c r="F213" s="261"/>
      <c r="G213" s="261"/>
      <c r="H213" s="261"/>
      <c r="I213" s="261"/>
      <c r="J213" s="261"/>
      <c r="K213" s="261"/>
      <c r="L213" s="261"/>
      <c r="M213" s="261"/>
      <c r="N213" s="261"/>
      <c r="O213" s="261"/>
      <c r="P213" s="261"/>
      <c r="Q213" s="261"/>
      <c r="R213" s="261"/>
      <c r="S213" s="261"/>
      <c r="T213" s="261"/>
      <c r="U213" s="261"/>
      <c r="V213" s="261"/>
      <c r="W213" s="261"/>
      <c r="X213" s="261"/>
      <c r="Y213" s="261"/>
      <c r="Z213" s="261"/>
      <c r="AA213" s="261"/>
      <c r="AB213" s="261"/>
      <c r="AC213" s="254"/>
    </row>
    <row r="214" spans="1:29" s="20" customFormat="1" ht="15" x14ac:dyDescent="0.25">
      <c r="A214" s="254"/>
      <c r="B214" s="261"/>
      <c r="C214" s="261"/>
      <c r="D214" s="261"/>
      <c r="E214" s="261"/>
      <c r="F214" s="261"/>
      <c r="G214" s="261"/>
      <c r="H214" s="261"/>
      <c r="I214" s="261"/>
      <c r="J214" s="261"/>
      <c r="K214" s="261"/>
      <c r="L214" s="261"/>
      <c r="M214" s="261"/>
      <c r="N214" s="261"/>
      <c r="O214" s="261"/>
      <c r="P214" s="261"/>
      <c r="Q214" s="261"/>
      <c r="R214" s="261"/>
      <c r="S214" s="261"/>
      <c r="T214" s="261"/>
      <c r="U214" s="261"/>
      <c r="V214" s="261"/>
      <c r="W214" s="261"/>
      <c r="X214" s="261"/>
      <c r="Y214" s="261"/>
      <c r="Z214" s="261"/>
      <c r="AA214" s="261"/>
      <c r="AB214" s="261"/>
      <c r="AC214" s="254"/>
    </row>
    <row r="215" spans="1:29" s="20" customFormat="1" ht="15" x14ac:dyDescent="0.25">
      <c r="A215" s="254"/>
      <c r="B215" s="261"/>
      <c r="C215" s="261"/>
      <c r="D215" s="261"/>
      <c r="E215" s="261"/>
      <c r="F215" s="261"/>
      <c r="G215" s="261"/>
      <c r="H215" s="261"/>
      <c r="I215" s="261"/>
      <c r="J215" s="261"/>
      <c r="K215" s="261"/>
      <c r="L215" s="261"/>
      <c r="M215" s="261"/>
      <c r="N215" s="261"/>
      <c r="O215" s="261"/>
      <c r="P215" s="261"/>
      <c r="Q215" s="261"/>
      <c r="R215" s="261"/>
      <c r="S215" s="261"/>
      <c r="T215" s="261"/>
      <c r="U215" s="261"/>
      <c r="V215" s="261"/>
      <c r="W215" s="261"/>
      <c r="X215" s="261"/>
      <c r="Y215" s="261"/>
      <c r="Z215" s="261"/>
      <c r="AA215" s="261"/>
      <c r="AB215" s="261"/>
      <c r="AC215" s="254"/>
    </row>
    <row r="216" spans="1:29" s="20" customFormat="1" ht="15" x14ac:dyDescent="0.25">
      <c r="A216" s="254"/>
      <c r="B216" s="261"/>
      <c r="C216" s="261"/>
      <c r="D216" s="261"/>
      <c r="E216" s="261"/>
      <c r="F216" s="261"/>
      <c r="G216" s="261"/>
      <c r="H216" s="261"/>
      <c r="I216" s="261"/>
      <c r="J216" s="261"/>
      <c r="K216" s="261"/>
      <c r="L216" s="261"/>
      <c r="M216" s="261"/>
      <c r="N216" s="261"/>
      <c r="O216" s="261"/>
      <c r="P216" s="261"/>
      <c r="Q216" s="261"/>
      <c r="R216" s="261"/>
      <c r="S216" s="261"/>
      <c r="T216" s="261"/>
      <c r="U216" s="261"/>
      <c r="V216" s="261"/>
      <c r="W216" s="261"/>
      <c r="X216" s="261"/>
      <c r="Y216" s="261"/>
      <c r="Z216" s="261"/>
      <c r="AA216" s="261"/>
      <c r="AB216" s="261"/>
      <c r="AC216" s="254"/>
    </row>
    <row r="217" spans="1:29" s="20" customFormat="1" ht="15" x14ac:dyDescent="0.25">
      <c r="A217" s="254"/>
      <c r="B217" s="261"/>
      <c r="C217" s="261"/>
      <c r="D217" s="261"/>
      <c r="E217" s="261"/>
      <c r="F217" s="261"/>
      <c r="G217" s="261"/>
      <c r="H217" s="261"/>
      <c r="I217" s="261"/>
      <c r="J217" s="261"/>
      <c r="K217" s="261"/>
      <c r="L217" s="261"/>
      <c r="M217" s="261"/>
      <c r="N217" s="261"/>
      <c r="O217" s="261"/>
      <c r="P217" s="261"/>
      <c r="Q217" s="261"/>
      <c r="R217" s="261"/>
      <c r="S217" s="261"/>
      <c r="T217" s="261"/>
      <c r="U217" s="261"/>
      <c r="V217" s="261"/>
      <c r="W217" s="261"/>
      <c r="X217" s="261"/>
      <c r="Y217" s="261"/>
      <c r="Z217" s="261"/>
      <c r="AA217" s="261"/>
      <c r="AB217" s="261"/>
      <c r="AC217" s="254"/>
    </row>
    <row r="218" spans="1:29" s="20" customFormat="1" ht="15" x14ac:dyDescent="0.25">
      <c r="A218" s="254"/>
      <c r="B218" s="261"/>
      <c r="C218" s="261"/>
      <c r="D218" s="261"/>
      <c r="E218" s="261"/>
      <c r="F218" s="261"/>
      <c r="G218" s="261"/>
      <c r="H218" s="261"/>
      <c r="I218" s="261"/>
      <c r="J218" s="261"/>
      <c r="K218" s="261"/>
      <c r="L218" s="261"/>
      <c r="M218" s="261"/>
      <c r="N218" s="261"/>
      <c r="O218" s="261"/>
      <c r="P218" s="261"/>
      <c r="Q218" s="261"/>
      <c r="R218" s="261"/>
      <c r="S218" s="261"/>
      <c r="T218" s="261"/>
      <c r="U218" s="261"/>
      <c r="V218" s="261"/>
      <c r="W218" s="261"/>
      <c r="X218" s="261"/>
      <c r="Y218" s="261"/>
      <c r="Z218" s="261"/>
      <c r="AA218" s="261"/>
      <c r="AB218" s="261"/>
      <c r="AC218" s="254"/>
    </row>
    <row r="219" spans="1:29" s="20" customFormat="1" ht="15" x14ac:dyDescent="0.25">
      <c r="A219" s="254"/>
      <c r="B219" s="261"/>
      <c r="C219" s="261"/>
      <c r="D219" s="261"/>
      <c r="E219" s="261"/>
      <c r="F219" s="261"/>
      <c r="G219" s="261"/>
      <c r="H219" s="261"/>
      <c r="I219" s="261"/>
      <c r="J219" s="261"/>
      <c r="K219" s="261"/>
      <c r="L219" s="261"/>
      <c r="M219" s="261"/>
      <c r="N219" s="261"/>
      <c r="O219" s="261"/>
      <c r="P219" s="261"/>
      <c r="Q219" s="261"/>
      <c r="R219" s="261"/>
      <c r="S219" s="261"/>
      <c r="T219" s="261"/>
      <c r="U219" s="261"/>
      <c r="V219" s="261"/>
      <c r="W219" s="261"/>
      <c r="X219" s="261"/>
      <c r="Y219" s="261"/>
      <c r="Z219" s="261"/>
      <c r="AA219" s="261"/>
      <c r="AB219" s="261"/>
      <c r="AC219" s="254"/>
    </row>
    <row r="220" spans="1:29" s="20" customFormat="1" ht="15" x14ac:dyDescent="0.25">
      <c r="A220" s="254"/>
      <c r="B220" s="261"/>
      <c r="C220" s="261"/>
      <c r="D220" s="261"/>
      <c r="E220" s="261"/>
      <c r="F220" s="261"/>
      <c r="G220" s="261"/>
      <c r="H220" s="261"/>
      <c r="I220" s="261"/>
      <c r="J220" s="261"/>
      <c r="K220" s="261"/>
      <c r="L220" s="261"/>
      <c r="M220" s="261"/>
      <c r="N220" s="261"/>
      <c r="O220" s="261"/>
      <c r="P220" s="261"/>
      <c r="Q220" s="261"/>
      <c r="R220" s="261"/>
      <c r="S220" s="261"/>
      <c r="T220" s="261"/>
      <c r="U220" s="261"/>
      <c r="V220" s="261"/>
      <c r="W220" s="261"/>
      <c r="X220" s="261"/>
      <c r="Y220" s="261"/>
      <c r="Z220" s="261"/>
      <c r="AA220" s="261"/>
      <c r="AB220" s="261"/>
      <c r="AC220" s="254"/>
    </row>
    <row r="221" spans="1:29" s="20" customFormat="1" ht="15" x14ac:dyDescent="0.25">
      <c r="A221" s="254"/>
      <c r="B221" s="254"/>
      <c r="C221" s="254"/>
      <c r="D221" s="254"/>
      <c r="E221" s="254"/>
      <c r="F221" s="254"/>
      <c r="G221" s="254"/>
      <c r="H221" s="254"/>
      <c r="I221" s="254"/>
      <c r="J221" s="254"/>
      <c r="K221" s="254"/>
      <c r="L221" s="254"/>
      <c r="M221" s="254"/>
      <c r="N221" s="254"/>
      <c r="O221" s="254"/>
      <c r="P221" s="254"/>
      <c r="Q221" s="254"/>
      <c r="R221" s="254"/>
      <c r="S221" s="254"/>
      <c r="T221" s="254"/>
      <c r="U221" s="254"/>
      <c r="V221" s="254"/>
      <c r="W221" s="254"/>
      <c r="X221" s="254"/>
      <c r="Y221" s="254"/>
      <c r="Z221" s="254"/>
      <c r="AA221" s="254"/>
      <c r="AB221" s="254"/>
      <c r="AC221" s="254"/>
    </row>
    <row r="222" spans="1:29" s="20" customFormat="1" ht="15" x14ac:dyDescent="0.25">
      <c r="A222" s="254"/>
      <c r="B222" s="254"/>
      <c r="C222" s="254"/>
      <c r="D222" s="254"/>
      <c r="E222" s="254"/>
      <c r="F222" s="254"/>
      <c r="G222" s="254"/>
      <c r="H222" s="254"/>
      <c r="I222" s="254"/>
      <c r="J222" s="254"/>
      <c r="K222" s="254"/>
      <c r="L222" s="254"/>
      <c r="M222" s="254"/>
      <c r="N222" s="254"/>
      <c r="O222" s="254"/>
      <c r="P222" s="254"/>
      <c r="Q222" s="254"/>
      <c r="R222" s="254"/>
      <c r="S222" s="254"/>
      <c r="T222" s="254"/>
      <c r="U222" s="254"/>
      <c r="V222" s="254"/>
      <c r="W222" s="254"/>
      <c r="X222" s="254"/>
      <c r="Y222" s="254"/>
      <c r="Z222" s="254"/>
      <c r="AA222" s="254"/>
      <c r="AB222" s="254"/>
      <c r="AC222" s="254"/>
    </row>
    <row r="223" spans="1:29" s="20" customFormat="1" ht="15" x14ac:dyDescent="0.25"/>
    <row r="224" spans="1:29" s="20" customFormat="1" hidden="1" x14ac:dyDescent="0.35"/>
    <row r="225" s="20" customFormat="1" hidden="1" x14ac:dyDescent="0.35"/>
    <row r="226" s="20" customFormat="1" hidden="1" x14ac:dyDescent="0.35"/>
    <row r="227" s="20" customFormat="1" hidden="1" x14ac:dyDescent="0.35"/>
    <row r="228" s="20" customFormat="1" hidden="1" x14ac:dyDescent="0.35"/>
    <row r="229" s="20" customFormat="1" hidden="1" x14ac:dyDescent="0.35"/>
    <row r="230" s="20" customFormat="1" hidden="1" x14ac:dyDescent="0.35"/>
    <row r="231" s="20" customFormat="1" hidden="1" x14ac:dyDescent="0.35"/>
    <row r="232" s="20" customFormat="1" hidden="1" x14ac:dyDescent="0.35"/>
    <row r="233" s="20" customFormat="1" hidden="1" x14ac:dyDescent="0.35"/>
    <row r="234" s="20" customFormat="1" hidden="1" x14ac:dyDescent="0.35"/>
    <row r="235" s="20" customFormat="1" hidden="1" x14ac:dyDescent="0.35"/>
    <row r="236" s="20" customFormat="1" hidden="1" x14ac:dyDescent="0.35"/>
    <row r="237" s="20" customFormat="1" hidden="1" x14ac:dyDescent="0.35"/>
    <row r="238" s="20" customFormat="1" hidden="1" x14ac:dyDescent="0.35"/>
    <row r="239" s="20" customFormat="1" hidden="1" x14ac:dyDescent="0.35"/>
    <row r="240" s="20" customFormat="1" hidden="1" x14ac:dyDescent="0.35"/>
    <row r="241" s="20" customFormat="1" hidden="1" x14ac:dyDescent="0.35"/>
    <row r="242" s="20" customFormat="1" hidden="1" x14ac:dyDescent="0.35"/>
    <row r="243" s="20" customFormat="1" hidden="1" x14ac:dyDescent="0.35"/>
    <row r="244" s="20" customFormat="1" hidden="1" x14ac:dyDescent="0.35"/>
    <row r="245" s="20" customFormat="1" hidden="1" x14ac:dyDescent="0.35"/>
    <row r="246" s="20" customFormat="1" hidden="1" x14ac:dyDescent="0.35"/>
    <row r="247" s="20" customFormat="1" hidden="1" x14ac:dyDescent="0.35"/>
    <row r="248" s="20" customFormat="1" hidden="1" x14ac:dyDescent="0.35"/>
    <row r="249" s="20" customFormat="1" hidden="1" x14ac:dyDescent="0.35"/>
    <row r="250" s="20" customFormat="1" hidden="1" x14ac:dyDescent="0.35"/>
    <row r="251" s="20" customFormat="1" hidden="1" x14ac:dyDescent="0.35"/>
    <row r="252" s="20" customFormat="1" hidden="1" x14ac:dyDescent="0.35"/>
    <row r="253" s="20" customFormat="1" hidden="1" x14ac:dyDescent="0.35"/>
    <row r="254" s="20" customFormat="1" hidden="1" x14ac:dyDescent="0.35"/>
    <row r="255" s="20" customFormat="1" hidden="1" x14ac:dyDescent="0.35"/>
    <row r="256" s="20" customFormat="1" hidden="1" x14ac:dyDescent="0.35"/>
    <row r="257" s="20" customFormat="1" hidden="1" x14ac:dyDescent="0.35"/>
    <row r="258" s="20" customFormat="1" hidden="1" x14ac:dyDescent="0.35"/>
    <row r="259" s="20" customFormat="1" hidden="1" x14ac:dyDescent="0.35"/>
    <row r="260" s="20" customFormat="1" hidden="1" x14ac:dyDescent="0.35"/>
    <row r="261" s="20" customFormat="1" hidden="1" x14ac:dyDescent="0.35"/>
    <row r="262" s="20" customFormat="1" hidden="1" x14ac:dyDescent="0.35"/>
    <row r="263" s="20" customFormat="1" hidden="1" x14ac:dyDescent="0.35"/>
    <row r="264" s="20" customFormat="1" hidden="1" x14ac:dyDescent="0.35"/>
    <row r="265" s="20" customFormat="1" hidden="1" x14ac:dyDescent="0.35"/>
    <row r="266" s="20" customFormat="1" hidden="1" x14ac:dyDescent="0.35"/>
    <row r="267" s="20" customFormat="1" hidden="1" x14ac:dyDescent="0.35"/>
    <row r="268" s="20" customFormat="1" hidden="1" x14ac:dyDescent="0.35"/>
    <row r="269" s="20" customFormat="1" hidden="1" x14ac:dyDescent="0.35"/>
    <row r="270" s="20" customFormat="1" hidden="1" x14ac:dyDescent="0.35"/>
    <row r="271" s="20" customFormat="1" hidden="1" x14ac:dyDescent="0.35"/>
    <row r="272" s="20" customFormat="1" hidden="1" x14ac:dyDescent="0.35"/>
    <row r="273" s="20" customFormat="1" hidden="1" x14ac:dyDescent="0.35"/>
    <row r="274" s="20" customFormat="1" hidden="1" x14ac:dyDescent="0.35"/>
    <row r="275" s="20" customFormat="1" hidden="1" x14ac:dyDescent="0.35"/>
    <row r="276" s="20" customFormat="1" hidden="1" x14ac:dyDescent="0.35"/>
    <row r="277" s="20" customFormat="1" hidden="1" x14ac:dyDescent="0.35"/>
    <row r="278" s="20" customFormat="1" hidden="1" x14ac:dyDescent="0.35"/>
    <row r="279" s="20" customFormat="1" hidden="1" x14ac:dyDescent="0.35"/>
    <row r="280" s="20" customFormat="1" hidden="1" x14ac:dyDescent="0.35"/>
    <row r="281" s="20" customFormat="1" hidden="1" x14ac:dyDescent="0.35"/>
    <row r="282" s="20" customFormat="1" hidden="1" x14ac:dyDescent="0.35"/>
    <row r="283" s="20" customFormat="1" hidden="1" x14ac:dyDescent="0.35"/>
    <row r="284" s="20" customFormat="1" hidden="1" x14ac:dyDescent="0.35"/>
    <row r="285" s="20" customFormat="1" hidden="1" x14ac:dyDescent="0.35"/>
    <row r="286" s="20" customFormat="1" hidden="1" x14ac:dyDescent="0.35"/>
    <row r="287" s="20" customFormat="1" hidden="1" x14ac:dyDescent="0.35"/>
    <row r="288" s="20" customFormat="1" hidden="1" x14ac:dyDescent="0.35"/>
    <row r="289" s="20" customFormat="1" hidden="1" x14ac:dyDescent="0.35"/>
    <row r="290" s="20" customFormat="1" hidden="1" x14ac:dyDescent="0.35"/>
    <row r="291" s="20" customFormat="1" hidden="1" x14ac:dyDescent="0.35"/>
    <row r="292" s="20" customFormat="1" hidden="1" x14ac:dyDescent="0.35"/>
    <row r="293" s="20" customFormat="1" hidden="1" x14ac:dyDescent="0.35"/>
    <row r="294" s="20" customFormat="1" hidden="1" x14ac:dyDescent="0.35"/>
    <row r="295" s="20" customFormat="1" hidden="1" x14ac:dyDescent="0.35"/>
    <row r="296" s="20" customFormat="1" hidden="1" x14ac:dyDescent="0.35"/>
    <row r="297" s="20" customFormat="1" hidden="1" x14ac:dyDescent="0.35"/>
    <row r="298" s="20" customFormat="1" hidden="1" x14ac:dyDescent="0.35"/>
    <row r="299" s="20" customFormat="1" hidden="1" x14ac:dyDescent="0.35"/>
    <row r="300" s="20" customFormat="1" hidden="1" x14ac:dyDescent="0.35"/>
    <row r="301" s="20" customFormat="1" hidden="1" x14ac:dyDescent="0.35"/>
    <row r="302" s="20" customFormat="1" hidden="1" x14ac:dyDescent="0.35"/>
    <row r="303" s="20" customFormat="1" hidden="1" x14ac:dyDescent="0.35"/>
    <row r="304" s="20" customFormat="1" hidden="1" x14ac:dyDescent="0.35"/>
    <row r="305" s="20" customFormat="1" hidden="1" x14ac:dyDescent="0.35"/>
    <row r="306" s="20" customFormat="1" hidden="1" x14ac:dyDescent="0.35"/>
    <row r="307" s="20" customFormat="1" hidden="1" x14ac:dyDescent="0.35"/>
    <row r="308" s="20" customFormat="1" hidden="1" x14ac:dyDescent="0.35"/>
    <row r="309" s="20" customFormat="1" hidden="1" x14ac:dyDescent="0.35"/>
    <row r="310" s="20" customFormat="1" hidden="1" x14ac:dyDescent="0.35"/>
    <row r="311" s="20" customFormat="1" hidden="1" x14ac:dyDescent="0.35"/>
    <row r="312" s="20" customFormat="1" hidden="1" x14ac:dyDescent="0.35"/>
    <row r="313" s="20" customFormat="1" hidden="1" x14ac:dyDescent="0.35"/>
    <row r="314" s="20" customFormat="1" hidden="1" x14ac:dyDescent="0.35"/>
    <row r="315" s="20" customFormat="1" hidden="1" x14ac:dyDescent="0.35"/>
    <row r="316" s="20" customFormat="1" hidden="1" x14ac:dyDescent="0.35"/>
    <row r="317" s="20" customFormat="1" hidden="1" x14ac:dyDescent="0.35"/>
    <row r="318" s="20" customFormat="1" hidden="1" x14ac:dyDescent="0.35"/>
    <row r="319" s="20" customFormat="1" hidden="1" x14ac:dyDescent="0.35"/>
    <row r="320" s="20" customFormat="1" hidden="1" x14ac:dyDescent="0.35"/>
    <row r="321" s="20" customFormat="1" hidden="1" x14ac:dyDescent="0.35"/>
    <row r="322" s="20" customFormat="1" hidden="1" x14ac:dyDescent="0.35"/>
    <row r="323" s="20" customFormat="1" hidden="1" x14ac:dyDescent="0.35"/>
    <row r="324" s="20" customFormat="1" hidden="1" x14ac:dyDescent="0.35"/>
    <row r="325" s="20" customFormat="1" hidden="1" x14ac:dyDescent="0.35"/>
    <row r="326" s="20" customFormat="1" hidden="1" x14ac:dyDescent="0.35"/>
    <row r="327" s="20" customFormat="1" hidden="1" x14ac:dyDescent="0.35"/>
    <row r="328" s="20" customFormat="1" hidden="1" x14ac:dyDescent="0.35"/>
    <row r="329" s="20" customFormat="1" hidden="1" x14ac:dyDescent="0.35"/>
    <row r="330" s="20" customFormat="1" hidden="1" x14ac:dyDescent="0.35"/>
    <row r="331" s="20" customFormat="1" hidden="1" x14ac:dyDescent="0.35"/>
    <row r="332" s="20" customFormat="1" hidden="1" x14ac:dyDescent="0.35"/>
    <row r="333" s="20" customFormat="1" hidden="1" x14ac:dyDescent="0.35"/>
    <row r="334" s="20" customFormat="1" hidden="1" x14ac:dyDescent="0.35"/>
    <row r="335" s="20" customFormat="1" hidden="1" x14ac:dyDescent="0.35"/>
    <row r="336" s="20" customFormat="1" hidden="1" x14ac:dyDescent="0.35"/>
    <row r="337" s="20" customFormat="1" hidden="1" x14ac:dyDescent="0.35"/>
    <row r="338" s="20" customFormat="1" hidden="1" x14ac:dyDescent="0.35"/>
    <row r="339" s="20" customFormat="1" hidden="1" x14ac:dyDescent="0.35"/>
    <row r="340" s="20" customFormat="1" hidden="1" x14ac:dyDescent="0.35"/>
    <row r="341" s="20" customFormat="1" hidden="1" x14ac:dyDescent="0.35"/>
    <row r="342" s="20" customFormat="1" hidden="1" x14ac:dyDescent="0.35"/>
    <row r="343" s="20" customFormat="1" hidden="1" x14ac:dyDescent="0.35"/>
    <row r="344" s="20" customFormat="1" hidden="1" x14ac:dyDescent="0.35"/>
    <row r="345" s="20" customFormat="1" hidden="1" x14ac:dyDescent="0.35"/>
    <row r="346" s="20" customFormat="1" hidden="1" x14ac:dyDescent="0.35"/>
    <row r="347" s="20" customFormat="1" hidden="1" x14ac:dyDescent="0.35"/>
    <row r="348" s="20" customFormat="1" hidden="1" x14ac:dyDescent="0.35"/>
    <row r="349" s="20" customFormat="1" hidden="1" x14ac:dyDescent="0.35"/>
    <row r="350" s="20" customFormat="1" hidden="1" x14ac:dyDescent="0.35"/>
    <row r="351" s="20" customFormat="1" hidden="1" x14ac:dyDescent="0.35"/>
    <row r="352" s="20" customFormat="1" hidden="1" x14ac:dyDescent="0.35"/>
    <row r="353" s="20" customFormat="1" hidden="1" x14ac:dyDescent="0.35"/>
    <row r="354" s="20" customFormat="1" hidden="1" x14ac:dyDescent="0.35"/>
    <row r="355" s="20" customFormat="1" hidden="1" x14ac:dyDescent="0.35"/>
    <row r="356" s="20" customFormat="1" hidden="1" x14ac:dyDescent="0.35"/>
    <row r="357" s="20" customFormat="1" hidden="1" x14ac:dyDescent="0.35"/>
    <row r="358" s="20" customFormat="1" hidden="1" x14ac:dyDescent="0.35"/>
    <row r="359" s="20" customFormat="1" hidden="1" x14ac:dyDescent="0.35"/>
    <row r="360" s="20" customFormat="1" hidden="1" x14ac:dyDescent="0.35"/>
    <row r="361" s="20" customFormat="1" hidden="1" x14ac:dyDescent="0.35"/>
    <row r="362" s="20" customFormat="1" hidden="1" x14ac:dyDescent="0.35"/>
    <row r="363" s="20" customFormat="1" hidden="1" x14ac:dyDescent="0.35"/>
    <row r="364" s="20" customFormat="1" hidden="1" x14ac:dyDescent="0.35"/>
    <row r="365" s="20" customFormat="1" hidden="1" x14ac:dyDescent="0.35"/>
    <row r="366" s="20" customFormat="1" hidden="1" x14ac:dyDescent="0.35"/>
    <row r="367" s="20" customFormat="1" hidden="1" x14ac:dyDescent="0.35"/>
    <row r="368" s="20" customFormat="1" hidden="1" x14ac:dyDescent="0.35"/>
    <row r="369" s="20" customFormat="1" hidden="1" x14ac:dyDescent="0.35"/>
    <row r="370" s="20" customFormat="1" hidden="1" x14ac:dyDescent="0.35"/>
    <row r="371" s="20" customFormat="1" hidden="1" x14ac:dyDescent="0.35"/>
    <row r="372" s="20" customFormat="1" hidden="1" x14ac:dyDescent="0.35"/>
    <row r="373" s="20" customFormat="1" hidden="1" x14ac:dyDescent="0.35"/>
    <row r="374" s="20" customFormat="1" hidden="1" x14ac:dyDescent="0.35"/>
    <row r="375" s="20" customFormat="1" hidden="1" x14ac:dyDescent="0.35"/>
    <row r="376" s="20" customFormat="1" hidden="1" x14ac:dyDescent="0.35"/>
    <row r="377" s="20" customFormat="1" hidden="1" x14ac:dyDescent="0.35"/>
    <row r="378" s="20" customFormat="1" hidden="1" x14ac:dyDescent="0.35"/>
    <row r="379" s="20" customFormat="1" hidden="1" x14ac:dyDescent="0.35"/>
    <row r="380" s="20" customFormat="1" hidden="1" x14ac:dyDescent="0.35"/>
    <row r="381" s="20" customFormat="1" hidden="1" x14ac:dyDescent="0.35"/>
    <row r="382" s="20" customFormat="1" hidden="1" x14ac:dyDescent="0.35"/>
    <row r="383" s="20" customFormat="1" hidden="1" x14ac:dyDescent="0.35"/>
    <row r="384" s="20" customFormat="1" hidden="1" x14ac:dyDescent="0.35"/>
    <row r="385" s="20" customFormat="1" hidden="1" x14ac:dyDescent="0.35"/>
    <row r="386" s="20" customFormat="1" hidden="1" x14ac:dyDescent="0.35"/>
    <row r="387" s="20" customFormat="1" hidden="1" x14ac:dyDescent="0.35"/>
    <row r="388" s="20" customFormat="1" hidden="1" x14ac:dyDescent="0.35"/>
    <row r="389" s="20" customFormat="1" hidden="1" x14ac:dyDescent="0.35"/>
    <row r="390" s="20" customFormat="1" hidden="1" x14ac:dyDescent="0.35"/>
    <row r="391" s="20" customFormat="1" hidden="1" x14ac:dyDescent="0.35"/>
    <row r="392" s="20" customFormat="1" hidden="1" x14ac:dyDescent="0.35"/>
    <row r="393" s="20" customFormat="1" hidden="1" x14ac:dyDescent="0.35"/>
    <row r="394" s="20" customFormat="1" hidden="1" x14ac:dyDescent="0.35"/>
    <row r="395" s="20" customFormat="1" hidden="1" x14ac:dyDescent="0.35"/>
    <row r="396" s="20" customFormat="1" hidden="1" x14ac:dyDescent="0.35"/>
    <row r="397" s="20" customFormat="1" hidden="1" x14ac:dyDescent="0.35"/>
    <row r="398" s="20" customFormat="1" hidden="1" x14ac:dyDescent="0.35"/>
    <row r="399" s="20" customFormat="1" hidden="1" x14ac:dyDescent="0.35"/>
    <row r="400" s="20" customFormat="1" hidden="1" x14ac:dyDescent="0.35"/>
    <row r="401" s="20" customFormat="1" hidden="1" x14ac:dyDescent="0.35"/>
    <row r="402" s="20" customFormat="1" hidden="1" x14ac:dyDescent="0.35"/>
    <row r="403" s="20" customFormat="1" hidden="1" x14ac:dyDescent="0.35"/>
    <row r="404" s="20" customFormat="1" hidden="1" x14ac:dyDescent="0.35"/>
    <row r="405" s="20" customFormat="1" hidden="1" x14ac:dyDescent="0.35"/>
    <row r="406" s="20" customFormat="1" hidden="1" x14ac:dyDescent="0.35"/>
    <row r="407" s="20" customFormat="1" hidden="1" x14ac:dyDescent="0.35"/>
    <row r="408" s="20" customFormat="1" hidden="1" x14ac:dyDescent="0.35"/>
    <row r="409" s="20" customFormat="1" hidden="1" x14ac:dyDescent="0.35"/>
    <row r="410" s="20" customFormat="1" hidden="1" x14ac:dyDescent="0.35"/>
    <row r="411" s="20" customFormat="1" hidden="1" x14ac:dyDescent="0.35"/>
    <row r="412" s="20" customFormat="1" hidden="1" x14ac:dyDescent="0.35"/>
    <row r="413" s="20" customFormat="1" hidden="1" x14ac:dyDescent="0.35"/>
    <row r="414" s="20" customFormat="1" hidden="1" x14ac:dyDescent="0.35"/>
    <row r="415" s="20" customFormat="1" hidden="1" x14ac:dyDescent="0.35"/>
    <row r="416" s="20" customFormat="1" hidden="1" x14ac:dyDescent="0.35"/>
    <row r="417" s="20" customFormat="1" hidden="1" x14ac:dyDescent="0.35"/>
    <row r="418" s="20" customFormat="1" hidden="1" x14ac:dyDescent="0.35"/>
    <row r="419" s="20" customFormat="1" hidden="1" x14ac:dyDescent="0.35"/>
    <row r="420" s="20" customFormat="1" hidden="1" x14ac:dyDescent="0.35"/>
    <row r="421" s="20" customFormat="1" hidden="1" x14ac:dyDescent="0.35"/>
    <row r="422" s="20" customFormat="1" hidden="1" x14ac:dyDescent="0.35"/>
    <row r="423" s="20" customFormat="1" hidden="1" x14ac:dyDescent="0.35"/>
    <row r="424" s="20" customFormat="1" hidden="1" x14ac:dyDescent="0.35"/>
    <row r="425" s="20" customFormat="1" hidden="1" x14ac:dyDescent="0.35"/>
    <row r="426" s="20" customFormat="1" hidden="1" x14ac:dyDescent="0.35"/>
    <row r="427" s="20" customFormat="1" hidden="1" x14ac:dyDescent="0.35"/>
    <row r="428" s="20" customFormat="1" hidden="1" x14ac:dyDescent="0.35"/>
    <row r="429" s="20" customFormat="1" hidden="1" x14ac:dyDescent="0.35"/>
    <row r="430" s="20" customFormat="1" hidden="1" x14ac:dyDescent="0.35"/>
    <row r="431" s="20" customFormat="1" hidden="1" x14ac:dyDescent="0.35"/>
    <row r="432" s="20" customFormat="1" hidden="1" x14ac:dyDescent="0.35"/>
    <row r="433" s="20" customFormat="1" hidden="1" x14ac:dyDescent="0.35"/>
    <row r="434" s="20" customFormat="1" hidden="1" x14ac:dyDescent="0.35"/>
    <row r="435" s="20" customFormat="1" hidden="1" x14ac:dyDescent="0.35"/>
    <row r="436" s="20" customFormat="1" hidden="1" x14ac:dyDescent="0.35"/>
    <row r="437" s="20" customFormat="1" hidden="1" x14ac:dyDescent="0.35"/>
    <row r="438" s="20" customFormat="1" hidden="1" x14ac:dyDescent="0.35"/>
    <row r="439" s="20" customFormat="1" hidden="1" x14ac:dyDescent="0.35"/>
    <row r="440" s="20" customFormat="1" hidden="1" x14ac:dyDescent="0.35"/>
    <row r="441" s="20" customFormat="1" hidden="1" x14ac:dyDescent="0.35"/>
    <row r="442" s="20" customFormat="1" hidden="1" x14ac:dyDescent="0.35"/>
    <row r="443" s="20" customFormat="1" hidden="1" x14ac:dyDescent="0.35"/>
    <row r="444" s="20" customFormat="1" hidden="1" x14ac:dyDescent="0.35"/>
    <row r="445" s="20" customFormat="1" hidden="1" x14ac:dyDescent="0.35"/>
    <row r="446" s="20" customFormat="1" hidden="1" x14ac:dyDescent="0.35"/>
    <row r="447" s="20" customFormat="1" hidden="1" x14ac:dyDescent="0.35"/>
    <row r="448" s="20" customFormat="1" hidden="1" x14ac:dyDescent="0.35"/>
    <row r="449" s="20" customFormat="1" hidden="1" x14ac:dyDescent="0.35"/>
    <row r="450" s="20" customFormat="1" hidden="1" x14ac:dyDescent="0.35"/>
    <row r="451" s="20" customFormat="1" hidden="1" x14ac:dyDescent="0.35"/>
    <row r="452" s="20" customFormat="1" hidden="1" x14ac:dyDescent="0.35"/>
    <row r="453" s="20" customFormat="1" hidden="1" x14ac:dyDescent="0.35"/>
    <row r="454" ht="14.45" customHeight="1" x14ac:dyDescent="0.25"/>
    <row r="455" ht="14.45" customHeight="1" x14ac:dyDescent="0.25"/>
    <row r="456" ht="14.45" customHeight="1" x14ac:dyDescent="0.25"/>
  </sheetData>
  <sheetProtection algorithmName="SHA-512" hashValue="Aj0MGgU7UoFqwDduYoO3Cm1EGeg7D+Yjv1D3qLG2q/P5vV/8+6/t4LJvR9adrgb4IJDWn34GLt2arEbqsyTdPA==" saltValue="/CTtE8U6N5DDqD1nUlu+Sg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showGridLines="0" zoomScale="96" zoomScaleNormal="96" workbookViewId="0">
      <selection activeCell="M16" sqref="M16"/>
    </sheetView>
  </sheetViews>
  <sheetFormatPr defaultColWidth="0" defaultRowHeight="0" customHeight="1" zeroHeight="1" x14ac:dyDescent="0.25"/>
  <cols>
    <col min="1" max="1" width="4" style="45" customWidth="1"/>
    <col min="2" max="2" width="39.85546875" style="45" customWidth="1"/>
    <col min="3" max="3" width="11.7109375" style="45" customWidth="1"/>
    <col min="4" max="4" width="7.7109375" style="45" customWidth="1"/>
    <col min="5" max="5" width="10" style="45" customWidth="1"/>
    <col min="6" max="7" width="12" style="45" customWidth="1"/>
    <col min="8" max="8" width="5.140625" style="172" customWidth="1"/>
    <col min="9" max="9" width="6.85546875" style="45" customWidth="1"/>
    <col min="10" max="10" width="5.140625" style="172" customWidth="1"/>
    <col min="11" max="11" width="6.85546875" style="45" customWidth="1"/>
    <col min="12" max="12" width="5.140625" style="172" customWidth="1"/>
    <col min="13" max="13" width="6.85546875" style="45" customWidth="1"/>
    <col min="14" max="14" width="5.140625" style="172" customWidth="1"/>
    <col min="15" max="15" width="6.85546875" style="45" customWidth="1"/>
    <col min="16" max="16" width="11.5703125" style="45" customWidth="1"/>
    <col min="17" max="17" width="5.140625" style="172" customWidth="1"/>
    <col min="18" max="18" width="6.85546875" style="45" customWidth="1"/>
    <col min="19" max="19" width="5.140625" style="172" customWidth="1"/>
    <col min="20" max="20" width="6.85546875" style="45" customWidth="1"/>
    <col min="21" max="21" width="5.140625" style="172" customWidth="1"/>
    <col min="22" max="22" width="6.85546875" style="45" customWidth="1"/>
    <col min="23" max="23" width="5.140625" style="172" customWidth="1"/>
    <col min="24" max="24" width="6.85546875" style="45" customWidth="1"/>
    <col min="25" max="25" width="11.5703125" style="45" customWidth="1"/>
    <col min="26" max="27" width="10.7109375" style="45" customWidth="1"/>
    <col min="28" max="28" width="9.140625" style="45" customWidth="1"/>
    <col min="29" max="30" width="0" style="45" hidden="1" customWidth="1"/>
    <col min="31" max="16384" width="9.140625" style="45" hidden="1"/>
  </cols>
  <sheetData>
    <row r="1" spans="1:28" ht="35.25" customHeight="1" x14ac:dyDescent="0.35">
      <c r="A1" s="18"/>
      <c r="B1" s="131" t="s">
        <v>130</v>
      </c>
      <c r="C1" s="113"/>
      <c r="D1" s="113"/>
      <c r="E1" s="113"/>
      <c r="F1" s="113"/>
      <c r="G1" s="113"/>
      <c r="H1" s="166"/>
      <c r="I1" s="113"/>
      <c r="J1" s="166"/>
      <c r="K1" s="113"/>
      <c r="L1" s="166"/>
      <c r="M1" s="113"/>
      <c r="N1" s="166"/>
      <c r="O1" s="113"/>
      <c r="P1" s="113"/>
      <c r="Q1" s="166"/>
      <c r="R1" s="113"/>
      <c r="S1" s="166"/>
      <c r="T1" s="113"/>
      <c r="U1" s="166"/>
      <c r="V1" s="113"/>
      <c r="W1" s="166"/>
      <c r="X1" s="113"/>
      <c r="Y1" s="113"/>
      <c r="Z1" s="113"/>
      <c r="AA1" s="113"/>
      <c r="AB1" s="113"/>
    </row>
    <row r="2" spans="1:28" s="56" customFormat="1" ht="5.0999999999999996" customHeight="1" x14ac:dyDescent="0.35">
      <c r="B2" s="173"/>
      <c r="C2" s="174"/>
      <c r="D2" s="174"/>
      <c r="E2" s="174"/>
      <c r="F2" s="174"/>
      <c r="G2" s="174"/>
      <c r="H2" s="175"/>
      <c r="I2" s="174"/>
      <c r="J2" s="175"/>
      <c r="K2" s="174"/>
      <c r="L2" s="175"/>
      <c r="M2" s="174"/>
      <c r="N2" s="175"/>
      <c r="O2" s="174"/>
      <c r="P2" s="174"/>
      <c r="Q2" s="175"/>
      <c r="R2" s="174"/>
      <c r="S2" s="175"/>
      <c r="T2" s="174"/>
      <c r="U2" s="175"/>
      <c r="V2" s="174"/>
      <c r="W2" s="175"/>
      <c r="X2" s="174"/>
      <c r="Y2" s="174"/>
      <c r="AB2" s="174"/>
    </row>
    <row r="3" spans="1:28" s="127" customFormat="1" ht="31.5" customHeight="1" x14ac:dyDescent="0.45">
      <c r="B3" s="176" t="s">
        <v>124</v>
      </c>
      <c r="C3" s="128"/>
      <c r="D3" s="128"/>
      <c r="E3" s="128"/>
      <c r="F3" s="128"/>
      <c r="H3" s="167"/>
      <c r="I3" s="128"/>
      <c r="J3" s="167"/>
      <c r="K3" s="128"/>
      <c r="L3" s="167"/>
      <c r="M3" s="129"/>
      <c r="N3" s="167"/>
      <c r="O3" s="129"/>
      <c r="P3" s="129"/>
      <c r="Q3" s="167"/>
      <c r="R3" s="129"/>
      <c r="S3" s="167"/>
      <c r="T3" s="129"/>
      <c r="U3" s="167"/>
      <c r="V3" s="129"/>
      <c r="W3" s="167"/>
      <c r="X3" s="129"/>
      <c r="Y3" s="129"/>
      <c r="Z3" s="128"/>
      <c r="AA3" s="130"/>
    </row>
    <row r="4" spans="1:28" ht="35.450000000000003" customHeight="1" thickBot="1" x14ac:dyDescent="0.6">
      <c r="B4" s="177" t="s">
        <v>190</v>
      </c>
      <c r="C4" s="21"/>
      <c r="D4" s="21"/>
      <c r="E4" s="21"/>
      <c r="F4" s="57"/>
      <c r="G4" s="21"/>
      <c r="H4" s="168"/>
      <c r="I4" s="21"/>
      <c r="J4" s="168"/>
      <c r="K4" s="21"/>
      <c r="L4" s="168"/>
      <c r="M4" s="22"/>
      <c r="N4" s="168"/>
      <c r="O4" s="22"/>
      <c r="P4" s="22"/>
      <c r="Q4" s="168"/>
      <c r="R4" s="22"/>
      <c r="S4" s="168"/>
      <c r="T4" s="22"/>
      <c r="U4" s="168"/>
      <c r="V4" s="22"/>
      <c r="W4" s="168"/>
      <c r="X4" s="22"/>
      <c r="Y4" s="22"/>
      <c r="Z4" s="21"/>
      <c r="AA4" s="23"/>
    </row>
    <row r="5" spans="1:28" ht="30.75" customHeight="1" thickTop="1" thickBot="1" x14ac:dyDescent="0.3">
      <c r="B5" s="487" t="s">
        <v>18</v>
      </c>
      <c r="C5" s="488" t="s">
        <v>22</v>
      </c>
      <c r="D5" s="488" t="s">
        <v>93</v>
      </c>
      <c r="E5" s="488" t="s">
        <v>23</v>
      </c>
      <c r="F5" s="492" t="s">
        <v>28</v>
      </c>
      <c r="G5" s="493"/>
      <c r="H5" s="492" t="s">
        <v>31</v>
      </c>
      <c r="I5" s="498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8"/>
      <c r="Z5" s="492" t="s">
        <v>4</v>
      </c>
      <c r="AA5" s="493"/>
    </row>
    <row r="6" spans="1:28" ht="44.1" customHeight="1" thickTop="1" thickBot="1" x14ac:dyDescent="0.3">
      <c r="B6" s="487"/>
      <c r="C6" s="489"/>
      <c r="D6" s="489"/>
      <c r="E6" s="489"/>
      <c r="F6" s="494" t="s">
        <v>29</v>
      </c>
      <c r="G6" s="496" t="s">
        <v>30</v>
      </c>
      <c r="H6" s="492" t="s">
        <v>36</v>
      </c>
      <c r="I6" s="498"/>
      <c r="J6" s="498"/>
      <c r="K6" s="498"/>
      <c r="L6" s="498"/>
      <c r="M6" s="498"/>
      <c r="N6" s="498"/>
      <c r="O6" s="498"/>
      <c r="P6" s="498"/>
      <c r="Q6" s="492" t="s">
        <v>35</v>
      </c>
      <c r="R6" s="498"/>
      <c r="S6" s="498"/>
      <c r="T6" s="498"/>
      <c r="U6" s="498"/>
      <c r="V6" s="498"/>
      <c r="W6" s="498"/>
      <c r="X6" s="498"/>
      <c r="Y6" s="498"/>
      <c r="Z6" s="494" t="s">
        <v>13</v>
      </c>
      <c r="AA6" s="496" t="s">
        <v>21</v>
      </c>
    </row>
    <row r="7" spans="1:28" ht="36" customHeight="1" thickTop="1" thickBot="1" x14ac:dyDescent="0.3">
      <c r="B7" s="487"/>
      <c r="C7" s="490"/>
      <c r="D7" s="490"/>
      <c r="E7" s="490"/>
      <c r="F7" s="495"/>
      <c r="G7" s="497"/>
      <c r="H7" s="499" t="s">
        <v>150</v>
      </c>
      <c r="I7" s="500"/>
      <c r="J7" s="476" t="s">
        <v>32</v>
      </c>
      <c r="K7" s="476"/>
      <c r="L7" s="476" t="s">
        <v>33</v>
      </c>
      <c r="M7" s="476"/>
      <c r="N7" s="475" t="s">
        <v>34</v>
      </c>
      <c r="O7" s="476"/>
      <c r="P7" s="241" t="s">
        <v>151</v>
      </c>
      <c r="Q7" s="499" t="s">
        <v>150</v>
      </c>
      <c r="R7" s="500"/>
      <c r="S7" s="476" t="s">
        <v>32</v>
      </c>
      <c r="T7" s="476"/>
      <c r="U7" s="476" t="s">
        <v>33</v>
      </c>
      <c r="V7" s="476"/>
      <c r="W7" s="475" t="s">
        <v>34</v>
      </c>
      <c r="X7" s="476"/>
      <c r="Y7" s="241" t="s">
        <v>151</v>
      </c>
      <c r="Z7" s="495"/>
      <c r="AA7" s="497"/>
    </row>
    <row r="8" spans="1:28" s="112" customFormat="1" ht="21.75" customHeight="1" thickTop="1" thickBot="1" x14ac:dyDescent="0.4">
      <c r="B8" s="34" t="s">
        <v>59</v>
      </c>
      <c r="C8" s="34" t="s">
        <v>24</v>
      </c>
      <c r="D8" s="80">
        <v>1</v>
      </c>
      <c r="E8" s="34" t="s">
        <v>25</v>
      </c>
      <c r="F8" s="89" t="str">
        <f>Data!G60</f>
        <v>No data</v>
      </c>
      <c r="G8" s="89" t="str">
        <f>Data!H60</f>
        <v>No data</v>
      </c>
      <c r="H8" s="44" t="str">
        <f>Data!I60</f>
        <v>No data</v>
      </c>
      <c r="I8" s="94">
        <f>IFERROR(H8/P8,0)</f>
        <v>0</v>
      </c>
      <c r="J8" s="90" t="str">
        <f>Data!J60</f>
        <v>No data</v>
      </c>
      <c r="K8" s="94">
        <f>IFERROR(J8/P8,0)</f>
        <v>0</v>
      </c>
      <c r="L8" s="90" t="str">
        <f>Data!K60</f>
        <v>No data</v>
      </c>
      <c r="M8" s="94">
        <f>IFERROR(L8/P8,0)</f>
        <v>0</v>
      </c>
      <c r="N8" s="90" t="str">
        <f>Data!L60</f>
        <v>No data</v>
      </c>
      <c r="O8" s="94">
        <f>IFERROR(N8/P8,0)</f>
        <v>0</v>
      </c>
      <c r="P8" s="163" t="str">
        <f>Data!M60</f>
        <v>No data</v>
      </c>
      <c r="Q8" s="44" t="str">
        <f>Data!O60</f>
        <v>No data</v>
      </c>
      <c r="R8" s="94">
        <f>IFERROR(Q8/Y8,0)</f>
        <v>0</v>
      </c>
      <c r="S8" s="90" t="str">
        <f>Data!P60</f>
        <v>No data</v>
      </c>
      <c r="T8" s="94">
        <f>IFERROR(S8/Y8,0)</f>
        <v>0</v>
      </c>
      <c r="U8" s="137" t="str">
        <f>Data!Q60</f>
        <v>No data</v>
      </c>
      <c r="V8" s="94">
        <f>IFERROR(U8/Y8,0)</f>
        <v>0</v>
      </c>
      <c r="W8" s="90" t="str">
        <f>Data!R60</f>
        <v>No data</v>
      </c>
      <c r="X8" s="94">
        <f>IFERROR(W8/Y8,0)</f>
        <v>0</v>
      </c>
      <c r="Y8" s="163" t="str">
        <f>Data!S60</f>
        <v>No data</v>
      </c>
      <c r="Z8" s="95" t="str">
        <f>Data!U60</f>
        <v>No data</v>
      </c>
      <c r="AA8" s="96" t="str">
        <f>Data!V60</f>
        <v>No data</v>
      </c>
    </row>
    <row r="9" spans="1:28" s="16" customFormat="1" ht="21.75" customHeight="1" thickTop="1" thickBot="1" x14ac:dyDescent="0.4">
      <c r="B9" s="35" t="s">
        <v>65</v>
      </c>
      <c r="C9" s="35" t="s">
        <v>24</v>
      </c>
      <c r="D9" s="81">
        <v>1</v>
      </c>
      <c r="E9" s="35" t="s">
        <v>26</v>
      </c>
      <c r="F9" s="92" t="str">
        <f>Data!G61</f>
        <v>No data</v>
      </c>
      <c r="G9" s="100" t="str">
        <f>Data!H61</f>
        <v>No data</v>
      </c>
      <c r="H9" s="161" t="str">
        <f>Data!I61</f>
        <v>No data</v>
      </c>
      <c r="I9" s="93">
        <f t="shared" ref="I9:I25" si="0">IFERROR(H9/P9,0)</f>
        <v>0</v>
      </c>
      <c r="J9" s="91" t="str">
        <f>Data!J61</f>
        <v>No data</v>
      </c>
      <c r="K9" s="93">
        <f t="shared" ref="K9:K25" si="1">IFERROR(J9/P9,0)</f>
        <v>0</v>
      </c>
      <c r="L9" s="91" t="str">
        <f>Data!K61</f>
        <v>No data</v>
      </c>
      <c r="M9" s="93">
        <f t="shared" ref="M9:M25" si="2">IFERROR(L9/P9,0)</f>
        <v>0</v>
      </c>
      <c r="N9" s="91" t="str">
        <f>Data!L61</f>
        <v>No data</v>
      </c>
      <c r="O9" s="93">
        <f t="shared" ref="O9:O25" si="3">IFERROR(N9/P9,0)</f>
        <v>0</v>
      </c>
      <c r="P9" s="164" t="str">
        <f>Data!M61</f>
        <v>No data</v>
      </c>
      <c r="Q9" s="43" t="str">
        <f>Data!O61</f>
        <v>No data</v>
      </c>
      <c r="R9" s="93">
        <f t="shared" ref="R9:R25" si="4">IFERROR(Q9/Y9,0)</f>
        <v>0</v>
      </c>
      <c r="S9" s="91" t="str">
        <f>Data!P61</f>
        <v>No data</v>
      </c>
      <c r="T9" s="93">
        <f t="shared" ref="T9:T25" si="5">IFERROR(S9/Y9,0)</f>
        <v>0</v>
      </c>
      <c r="U9" s="138" t="str">
        <f>Data!Q61</f>
        <v>No data</v>
      </c>
      <c r="V9" s="93">
        <f t="shared" ref="V9:V25" si="6">IFERROR(U9/Y9,0)</f>
        <v>0</v>
      </c>
      <c r="W9" s="91" t="str">
        <f>Data!R61</f>
        <v>No data</v>
      </c>
      <c r="X9" s="93">
        <f t="shared" ref="X9:X25" si="7">IFERROR(W9/Y9,0)</f>
        <v>0</v>
      </c>
      <c r="Y9" s="164" t="str">
        <f>Data!S61</f>
        <v>No data</v>
      </c>
      <c r="Z9" s="97" t="str">
        <f>Data!U61</f>
        <v>No data</v>
      </c>
      <c r="AA9" s="98" t="str">
        <f>Data!V61</f>
        <v>No data</v>
      </c>
    </row>
    <row r="10" spans="1:28" s="16" customFormat="1" ht="21.75" customHeight="1" thickTop="1" thickBot="1" x14ac:dyDescent="0.4">
      <c r="B10" s="36" t="s">
        <v>63</v>
      </c>
      <c r="C10" s="36" t="s">
        <v>24</v>
      </c>
      <c r="D10" s="82">
        <v>2</v>
      </c>
      <c r="E10" s="36" t="s">
        <v>25</v>
      </c>
      <c r="F10" s="89" t="str">
        <f>Data!G62</f>
        <v>No data</v>
      </c>
      <c r="G10" s="99" t="str">
        <f>Data!H62</f>
        <v>No data</v>
      </c>
      <c r="H10" s="162" t="str">
        <f>Data!I62</f>
        <v>No data</v>
      </c>
      <c r="I10" s="94">
        <f t="shared" si="0"/>
        <v>0</v>
      </c>
      <c r="J10" s="90" t="str">
        <f>Data!J62</f>
        <v>No data</v>
      </c>
      <c r="K10" s="94">
        <f t="shared" si="1"/>
        <v>0</v>
      </c>
      <c r="L10" s="90" t="str">
        <f>Data!K62</f>
        <v>No data</v>
      </c>
      <c r="M10" s="94">
        <f t="shared" si="2"/>
        <v>0</v>
      </c>
      <c r="N10" s="90" t="str">
        <f>Data!L62</f>
        <v>No data</v>
      </c>
      <c r="O10" s="94">
        <f t="shared" si="3"/>
        <v>0</v>
      </c>
      <c r="P10" s="163" t="str">
        <f>Data!M62</f>
        <v>No data</v>
      </c>
      <c r="Q10" s="44" t="str">
        <f>Data!O62</f>
        <v>No data</v>
      </c>
      <c r="R10" s="94">
        <f t="shared" si="4"/>
        <v>0</v>
      </c>
      <c r="S10" s="90" t="str">
        <f>Data!P62</f>
        <v>No data</v>
      </c>
      <c r="T10" s="94">
        <f t="shared" si="5"/>
        <v>0</v>
      </c>
      <c r="U10" s="137" t="str">
        <f>Data!Q62</f>
        <v>No data</v>
      </c>
      <c r="V10" s="94">
        <f t="shared" si="6"/>
        <v>0</v>
      </c>
      <c r="W10" s="90" t="str">
        <f>Data!R62</f>
        <v>No data</v>
      </c>
      <c r="X10" s="94">
        <f t="shared" si="7"/>
        <v>0</v>
      </c>
      <c r="Y10" s="163" t="str">
        <f>Data!S62</f>
        <v>No data</v>
      </c>
      <c r="Z10" s="95" t="str">
        <f>Data!U62</f>
        <v>No data</v>
      </c>
      <c r="AA10" s="96" t="str">
        <f>Data!V62</f>
        <v>No data</v>
      </c>
    </row>
    <row r="11" spans="1:28" s="16" customFormat="1" ht="21.75" customHeight="1" thickTop="1" thickBot="1" x14ac:dyDescent="0.4">
      <c r="B11" s="37" t="s">
        <v>61</v>
      </c>
      <c r="C11" s="37" t="s">
        <v>24</v>
      </c>
      <c r="D11" s="83">
        <v>2</v>
      </c>
      <c r="E11" s="37" t="s">
        <v>25</v>
      </c>
      <c r="F11" s="92" t="str">
        <f>Data!G63</f>
        <v>No data</v>
      </c>
      <c r="G11" s="100" t="str">
        <f>Data!H63</f>
        <v>No data</v>
      </c>
      <c r="H11" s="161" t="str">
        <f>Data!I63</f>
        <v>No data</v>
      </c>
      <c r="I11" s="93">
        <f t="shared" si="0"/>
        <v>0</v>
      </c>
      <c r="J11" s="91" t="str">
        <f>Data!J63</f>
        <v>No data</v>
      </c>
      <c r="K11" s="93">
        <f t="shared" si="1"/>
        <v>0</v>
      </c>
      <c r="L11" s="91" t="str">
        <f>Data!K63</f>
        <v>No data</v>
      </c>
      <c r="M11" s="93">
        <f t="shared" si="2"/>
        <v>0</v>
      </c>
      <c r="N11" s="91" t="str">
        <f>Data!L63</f>
        <v>No data</v>
      </c>
      <c r="O11" s="93">
        <f t="shared" si="3"/>
        <v>0</v>
      </c>
      <c r="P11" s="164" t="str">
        <f>Data!M63</f>
        <v>No data</v>
      </c>
      <c r="Q11" s="43" t="str">
        <f>Data!O63</f>
        <v>No data</v>
      </c>
      <c r="R11" s="93">
        <f t="shared" si="4"/>
        <v>0</v>
      </c>
      <c r="S11" s="91" t="str">
        <f>Data!P63</f>
        <v>No data</v>
      </c>
      <c r="T11" s="93">
        <f t="shared" si="5"/>
        <v>0</v>
      </c>
      <c r="U11" s="138" t="str">
        <f>Data!Q63</f>
        <v>No data</v>
      </c>
      <c r="V11" s="93">
        <f t="shared" si="6"/>
        <v>0</v>
      </c>
      <c r="W11" s="91" t="str">
        <f>Data!R63</f>
        <v>No data</v>
      </c>
      <c r="X11" s="93">
        <f t="shared" si="7"/>
        <v>0</v>
      </c>
      <c r="Y11" s="164" t="str">
        <f>Data!S63</f>
        <v>No data</v>
      </c>
      <c r="Z11" s="97" t="str">
        <f>Data!U63</f>
        <v>No data</v>
      </c>
      <c r="AA11" s="98" t="str">
        <f>Data!V63</f>
        <v>No data</v>
      </c>
    </row>
    <row r="12" spans="1:28" s="16" customFormat="1" ht="21.75" customHeight="1" thickTop="1" thickBot="1" x14ac:dyDescent="0.4">
      <c r="B12" s="34" t="s">
        <v>76</v>
      </c>
      <c r="C12" s="34" t="s">
        <v>24</v>
      </c>
      <c r="D12" s="80">
        <v>2</v>
      </c>
      <c r="E12" s="34" t="s">
        <v>25</v>
      </c>
      <c r="F12" s="89" t="str">
        <f>Data!G64</f>
        <v>No data</v>
      </c>
      <c r="G12" s="99" t="str">
        <f>Data!H64</f>
        <v>No data</v>
      </c>
      <c r="H12" s="162" t="str">
        <f>Data!I64</f>
        <v>No data</v>
      </c>
      <c r="I12" s="94">
        <f t="shared" si="0"/>
        <v>0</v>
      </c>
      <c r="J12" s="90" t="str">
        <f>Data!J64</f>
        <v>No data</v>
      </c>
      <c r="K12" s="94">
        <f t="shared" si="1"/>
        <v>0</v>
      </c>
      <c r="L12" s="90" t="str">
        <f>Data!K64</f>
        <v>No data</v>
      </c>
      <c r="M12" s="94">
        <f t="shared" si="2"/>
        <v>0</v>
      </c>
      <c r="N12" s="90" t="str">
        <f>Data!L64</f>
        <v>No data</v>
      </c>
      <c r="O12" s="94">
        <f t="shared" si="3"/>
        <v>0</v>
      </c>
      <c r="P12" s="163" t="str">
        <f>Data!M64</f>
        <v>No data</v>
      </c>
      <c r="Q12" s="44" t="str">
        <f>Data!O64</f>
        <v>No data</v>
      </c>
      <c r="R12" s="94">
        <f t="shared" si="4"/>
        <v>0</v>
      </c>
      <c r="S12" s="90" t="str">
        <f>Data!P64</f>
        <v>No data</v>
      </c>
      <c r="T12" s="94">
        <f t="shared" si="5"/>
        <v>0</v>
      </c>
      <c r="U12" s="137" t="str">
        <f>Data!Q64</f>
        <v>No data</v>
      </c>
      <c r="V12" s="94">
        <f t="shared" si="6"/>
        <v>0</v>
      </c>
      <c r="W12" s="90" t="str">
        <f>Data!R64</f>
        <v>No data</v>
      </c>
      <c r="X12" s="94">
        <f t="shared" si="7"/>
        <v>0</v>
      </c>
      <c r="Y12" s="163" t="str">
        <f>Data!S64</f>
        <v>No data</v>
      </c>
      <c r="Z12" s="95" t="str">
        <f>Data!U64</f>
        <v>No data</v>
      </c>
      <c r="AA12" s="96" t="str">
        <f>Data!V64</f>
        <v>No data</v>
      </c>
    </row>
    <row r="13" spans="1:28" s="16" customFormat="1" ht="21.75" customHeight="1" thickTop="1" thickBot="1" x14ac:dyDescent="0.4">
      <c r="B13" s="35" t="s">
        <v>64</v>
      </c>
      <c r="C13" s="35" t="s">
        <v>24</v>
      </c>
      <c r="D13" s="81">
        <v>2</v>
      </c>
      <c r="E13" s="35" t="s">
        <v>25</v>
      </c>
      <c r="F13" s="92" t="str">
        <f>Data!G65</f>
        <v>No data</v>
      </c>
      <c r="G13" s="100" t="str">
        <f>Data!H65</f>
        <v>No data</v>
      </c>
      <c r="H13" s="161" t="str">
        <f>Data!I65</f>
        <v>No data</v>
      </c>
      <c r="I13" s="93">
        <f t="shared" si="0"/>
        <v>0</v>
      </c>
      <c r="J13" s="91" t="str">
        <f>Data!J65</f>
        <v>No data</v>
      </c>
      <c r="K13" s="93">
        <f t="shared" si="1"/>
        <v>0</v>
      </c>
      <c r="L13" s="91" t="str">
        <f>Data!K65</f>
        <v>No data</v>
      </c>
      <c r="M13" s="93">
        <f t="shared" si="2"/>
        <v>0</v>
      </c>
      <c r="N13" s="91" t="str">
        <f>Data!L65</f>
        <v>No data</v>
      </c>
      <c r="O13" s="93">
        <f t="shared" si="3"/>
        <v>0</v>
      </c>
      <c r="P13" s="164" t="str">
        <f>Data!M65</f>
        <v>No data</v>
      </c>
      <c r="Q13" s="43" t="str">
        <f>Data!O65</f>
        <v>No data</v>
      </c>
      <c r="R13" s="93">
        <f t="shared" si="4"/>
        <v>0</v>
      </c>
      <c r="S13" s="91" t="str">
        <f>Data!P65</f>
        <v>No data</v>
      </c>
      <c r="T13" s="93">
        <f t="shared" si="5"/>
        <v>0</v>
      </c>
      <c r="U13" s="138" t="str">
        <f>Data!Q65</f>
        <v>No data</v>
      </c>
      <c r="V13" s="93">
        <f t="shared" si="6"/>
        <v>0</v>
      </c>
      <c r="W13" s="91" t="str">
        <f>Data!R65</f>
        <v>No data</v>
      </c>
      <c r="X13" s="93">
        <f t="shared" si="7"/>
        <v>0</v>
      </c>
      <c r="Y13" s="164" t="str">
        <f>Data!S65</f>
        <v>No data</v>
      </c>
      <c r="Z13" s="97" t="str">
        <f>Data!U65</f>
        <v>No data</v>
      </c>
      <c r="AA13" s="98" t="str">
        <f>Data!V65</f>
        <v>No data</v>
      </c>
    </row>
    <row r="14" spans="1:28" s="16" customFormat="1" ht="21.75" customHeight="1" thickTop="1" thickBot="1" x14ac:dyDescent="0.4">
      <c r="B14" s="38" t="s">
        <v>71</v>
      </c>
      <c r="C14" s="38" t="s">
        <v>24</v>
      </c>
      <c r="D14" s="84">
        <v>2</v>
      </c>
      <c r="E14" s="38" t="s">
        <v>25</v>
      </c>
      <c r="F14" s="89" t="str">
        <f>Data!G66</f>
        <v>No data</v>
      </c>
      <c r="G14" s="99" t="str">
        <f>Data!H66</f>
        <v>No data</v>
      </c>
      <c r="H14" s="162" t="str">
        <f>Data!I66</f>
        <v>No data</v>
      </c>
      <c r="I14" s="94">
        <f t="shared" si="0"/>
        <v>0</v>
      </c>
      <c r="J14" s="90" t="str">
        <f>Data!J66</f>
        <v>No data</v>
      </c>
      <c r="K14" s="94">
        <f t="shared" si="1"/>
        <v>0</v>
      </c>
      <c r="L14" s="90" t="str">
        <f>Data!K66</f>
        <v>No data</v>
      </c>
      <c r="M14" s="94">
        <f t="shared" si="2"/>
        <v>0</v>
      </c>
      <c r="N14" s="90" t="str">
        <f>Data!L66</f>
        <v>No data</v>
      </c>
      <c r="O14" s="94">
        <f t="shared" si="3"/>
        <v>0</v>
      </c>
      <c r="P14" s="163" t="str">
        <f>Data!M66</f>
        <v>No data</v>
      </c>
      <c r="Q14" s="44" t="str">
        <f>Data!O66</f>
        <v>No data</v>
      </c>
      <c r="R14" s="94">
        <f t="shared" si="4"/>
        <v>0</v>
      </c>
      <c r="S14" s="90" t="str">
        <f>Data!P66</f>
        <v>No data</v>
      </c>
      <c r="T14" s="94">
        <f t="shared" si="5"/>
        <v>0</v>
      </c>
      <c r="U14" s="137" t="str">
        <f>Data!Q66</f>
        <v>No data</v>
      </c>
      <c r="V14" s="94">
        <f t="shared" si="6"/>
        <v>0</v>
      </c>
      <c r="W14" s="90" t="str">
        <f>Data!R66</f>
        <v>No data</v>
      </c>
      <c r="X14" s="94">
        <f t="shared" si="7"/>
        <v>0</v>
      </c>
      <c r="Y14" s="163" t="str">
        <f>Data!S66</f>
        <v>No data</v>
      </c>
      <c r="Z14" s="95" t="str">
        <f>Data!U66</f>
        <v>No data</v>
      </c>
      <c r="AA14" s="96" t="str">
        <f>Data!V66</f>
        <v>No data</v>
      </c>
    </row>
    <row r="15" spans="1:28" s="16" customFormat="1" ht="21.75" customHeight="1" thickTop="1" thickBot="1" x14ac:dyDescent="0.4">
      <c r="B15" s="37" t="s">
        <v>77</v>
      </c>
      <c r="C15" s="37" t="s">
        <v>24</v>
      </c>
      <c r="D15" s="83">
        <v>2</v>
      </c>
      <c r="E15" s="37" t="s">
        <v>25</v>
      </c>
      <c r="F15" s="92" t="str">
        <f>Data!G67</f>
        <v>No data</v>
      </c>
      <c r="G15" s="100" t="str">
        <f>Data!H67</f>
        <v>No data</v>
      </c>
      <c r="H15" s="161" t="str">
        <f>Data!I67</f>
        <v>No data</v>
      </c>
      <c r="I15" s="93">
        <f t="shared" si="0"/>
        <v>0</v>
      </c>
      <c r="J15" s="91" t="str">
        <f>Data!J67</f>
        <v>No data</v>
      </c>
      <c r="K15" s="93">
        <f t="shared" si="1"/>
        <v>0</v>
      </c>
      <c r="L15" s="91" t="str">
        <f>Data!K67</f>
        <v>No data</v>
      </c>
      <c r="M15" s="93">
        <f t="shared" si="2"/>
        <v>0</v>
      </c>
      <c r="N15" s="91" t="str">
        <f>Data!L67</f>
        <v>No data</v>
      </c>
      <c r="O15" s="93">
        <f t="shared" si="3"/>
        <v>0</v>
      </c>
      <c r="P15" s="164" t="str">
        <f>Data!M67</f>
        <v>No data</v>
      </c>
      <c r="Q15" s="43" t="str">
        <f>Data!O67</f>
        <v>No data</v>
      </c>
      <c r="R15" s="93">
        <f t="shared" si="4"/>
        <v>0</v>
      </c>
      <c r="S15" s="91" t="str">
        <f>Data!P67</f>
        <v>No data</v>
      </c>
      <c r="T15" s="93">
        <f t="shared" si="5"/>
        <v>0</v>
      </c>
      <c r="U15" s="138" t="str">
        <f>Data!Q67</f>
        <v>No data</v>
      </c>
      <c r="V15" s="93">
        <f t="shared" si="6"/>
        <v>0</v>
      </c>
      <c r="W15" s="91" t="str">
        <f>Data!R67</f>
        <v>No data</v>
      </c>
      <c r="X15" s="93">
        <f t="shared" si="7"/>
        <v>0</v>
      </c>
      <c r="Y15" s="164" t="str">
        <f>Data!S67</f>
        <v>No data</v>
      </c>
      <c r="Z15" s="97" t="str">
        <f>Data!U67</f>
        <v>No data</v>
      </c>
      <c r="AA15" s="98" t="str">
        <f>Data!V67</f>
        <v>No data</v>
      </c>
    </row>
    <row r="16" spans="1:28" s="16" customFormat="1" ht="21.75" customHeight="1" thickTop="1" thickBot="1" x14ac:dyDescent="0.4">
      <c r="B16" s="34" t="s">
        <v>78</v>
      </c>
      <c r="C16" s="34" t="s">
        <v>24</v>
      </c>
      <c r="D16" s="80">
        <v>2</v>
      </c>
      <c r="E16" s="34" t="s">
        <v>25</v>
      </c>
      <c r="F16" s="89" t="str">
        <f>Data!G68</f>
        <v>No data</v>
      </c>
      <c r="G16" s="99" t="str">
        <f>Data!H68</f>
        <v>No data</v>
      </c>
      <c r="H16" s="162" t="str">
        <f>Data!I68</f>
        <v>No data</v>
      </c>
      <c r="I16" s="94">
        <f t="shared" si="0"/>
        <v>0</v>
      </c>
      <c r="J16" s="90" t="str">
        <f>Data!J68</f>
        <v>No data</v>
      </c>
      <c r="K16" s="94">
        <f t="shared" si="1"/>
        <v>0</v>
      </c>
      <c r="L16" s="90" t="str">
        <f>Data!K68</f>
        <v>No data</v>
      </c>
      <c r="M16" s="94">
        <f t="shared" si="2"/>
        <v>0</v>
      </c>
      <c r="N16" s="90" t="str">
        <f>Data!L68</f>
        <v>No data</v>
      </c>
      <c r="O16" s="94">
        <f t="shared" si="3"/>
        <v>0</v>
      </c>
      <c r="P16" s="163" t="str">
        <f>Data!M68</f>
        <v>No data</v>
      </c>
      <c r="Q16" s="44" t="str">
        <f>Data!O68</f>
        <v>No data</v>
      </c>
      <c r="R16" s="94">
        <f t="shared" si="4"/>
        <v>0</v>
      </c>
      <c r="S16" s="90" t="str">
        <f>Data!P68</f>
        <v>No data</v>
      </c>
      <c r="T16" s="94">
        <f t="shared" si="5"/>
        <v>0</v>
      </c>
      <c r="U16" s="137" t="str">
        <f>Data!Q68</f>
        <v>No data</v>
      </c>
      <c r="V16" s="94">
        <f t="shared" si="6"/>
        <v>0</v>
      </c>
      <c r="W16" s="90" t="str">
        <f>Data!R68</f>
        <v>No data</v>
      </c>
      <c r="X16" s="94">
        <f t="shared" si="7"/>
        <v>0</v>
      </c>
      <c r="Y16" s="163" t="str">
        <f>Data!S68</f>
        <v>No data</v>
      </c>
      <c r="Z16" s="95" t="str">
        <f>Data!U68</f>
        <v>No data</v>
      </c>
      <c r="AA16" s="96" t="str">
        <f>Data!V68</f>
        <v>No data</v>
      </c>
    </row>
    <row r="17" spans="2:27" s="16" customFormat="1" ht="21.75" customHeight="1" thickTop="1" thickBot="1" x14ac:dyDescent="0.4">
      <c r="B17" s="37" t="s">
        <v>60</v>
      </c>
      <c r="C17" s="37" t="s">
        <v>24</v>
      </c>
      <c r="D17" s="83">
        <v>2</v>
      </c>
      <c r="E17" s="83" t="s">
        <v>25</v>
      </c>
      <c r="F17" s="92" t="str">
        <f>Data!G69</f>
        <v>No data</v>
      </c>
      <c r="G17" s="100" t="str">
        <f>Data!H69</f>
        <v>No data</v>
      </c>
      <c r="H17" s="161" t="str">
        <f>Data!I69</f>
        <v>No data</v>
      </c>
      <c r="I17" s="93">
        <f t="shared" si="0"/>
        <v>0</v>
      </c>
      <c r="J17" s="91" t="str">
        <f>Data!J69</f>
        <v>No data</v>
      </c>
      <c r="K17" s="93">
        <f t="shared" si="1"/>
        <v>0</v>
      </c>
      <c r="L17" s="91" t="str">
        <f>Data!K69</f>
        <v>No data</v>
      </c>
      <c r="M17" s="93">
        <f t="shared" si="2"/>
        <v>0</v>
      </c>
      <c r="N17" s="91" t="str">
        <f>Data!L69</f>
        <v>No data</v>
      </c>
      <c r="O17" s="93">
        <f t="shared" si="3"/>
        <v>0</v>
      </c>
      <c r="P17" s="164" t="str">
        <f>Data!M69</f>
        <v>No data</v>
      </c>
      <c r="Q17" s="43" t="str">
        <f>Data!O69</f>
        <v>No data</v>
      </c>
      <c r="R17" s="93">
        <f t="shared" si="4"/>
        <v>0</v>
      </c>
      <c r="S17" s="91" t="str">
        <f>Data!P69</f>
        <v>No data</v>
      </c>
      <c r="T17" s="93">
        <f t="shared" si="5"/>
        <v>0</v>
      </c>
      <c r="U17" s="138" t="str">
        <f>Data!Q69</f>
        <v>No data</v>
      </c>
      <c r="V17" s="93">
        <f t="shared" si="6"/>
        <v>0</v>
      </c>
      <c r="W17" s="91" t="str">
        <f>Data!R69</f>
        <v>No data</v>
      </c>
      <c r="X17" s="93">
        <f t="shared" si="7"/>
        <v>0</v>
      </c>
      <c r="Y17" s="164" t="str">
        <f>Data!S69</f>
        <v>No data</v>
      </c>
      <c r="Z17" s="97" t="str">
        <f>Data!U69</f>
        <v>No data</v>
      </c>
      <c r="AA17" s="98" t="str">
        <f>Data!V69</f>
        <v>No data</v>
      </c>
    </row>
    <row r="18" spans="2:27" s="16" customFormat="1" ht="21.75" customHeight="1" thickTop="1" thickBot="1" x14ac:dyDescent="0.4">
      <c r="B18" s="34" t="s">
        <v>79</v>
      </c>
      <c r="C18" s="34" t="s">
        <v>24</v>
      </c>
      <c r="D18" s="80">
        <v>2</v>
      </c>
      <c r="E18" s="34" t="s">
        <v>26</v>
      </c>
      <c r="F18" s="89" t="str">
        <f>Data!G70</f>
        <v>No data</v>
      </c>
      <c r="G18" s="99" t="str">
        <f>Data!H70</f>
        <v>No data</v>
      </c>
      <c r="H18" s="162" t="str">
        <f>Data!I70</f>
        <v>No data</v>
      </c>
      <c r="I18" s="94">
        <f t="shared" si="0"/>
        <v>0</v>
      </c>
      <c r="J18" s="90" t="str">
        <f>Data!J70</f>
        <v>No data</v>
      </c>
      <c r="K18" s="94">
        <f t="shared" si="1"/>
        <v>0</v>
      </c>
      <c r="L18" s="90" t="str">
        <f>Data!K70</f>
        <v>No data</v>
      </c>
      <c r="M18" s="94">
        <f t="shared" si="2"/>
        <v>0</v>
      </c>
      <c r="N18" s="90" t="str">
        <f>Data!L70</f>
        <v>No data</v>
      </c>
      <c r="O18" s="94">
        <f t="shared" si="3"/>
        <v>0</v>
      </c>
      <c r="P18" s="163" t="str">
        <f>Data!M70</f>
        <v>No data</v>
      </c>
      <c r="Q18" s="44" t="str">
        <f>Data!O70</f>
        <v>No data</v>
      </c>
      <c r="R18" s="94">
        <f t="shared" si="4"/>
        <v>0</v>
      </c>
      <c r="S18" s="90" t="str">
        <f>Data!P70</f>
        <v>No data</v>
      </c>
      <c r="T18" s="94">
        <f t="shared" si="5"/>
        <v>0</v>
      </c>
      <c r="U18" s="137" t="str">
        <f>Data!Q70</f>
        <v>No data</v>
      </c>
      <c r="V18" s="94">
        <f t="shared" si="6"/>
        <v>0</v>
      </c>
      <c r="W18" s="90" t="str">
        <f>Data!R70</f>
        <v>No data</v>
      </c>
      <c r="X18" s="94">
        <f t="shared" si="7"/>
        <v>0</v>
      </c>
      <c r="Y18" s="163" t="str">
        <f>Data!S70</f>
        <v>No data</v>
      </c>
      <c r="Z18" s="95" t="str">
        <f>Data!U70</f>
        <v>No data</v>
      </c>
      <c r="AA18" s="96" t="str">
        <f>Data!V70</f>
        <v>No data</v>
      </c>
    </row>
    <row r="19" spans="2:27" s="16" customFormat="1" ht="21.75" customHeight="1" thickTop="1" thickBot="1" x14ac:dyDescent="0.4">
      <c r="B19" s="35" t="s">
        <v>74</v>
      </c>
      <c r="C19" s="35" t="s">
        <v>24</v>
      </c>
      <c r="D19" s="81">
        <v>2</v>
      </c>
      <c r="E19" s="35" t="s">
        <v>26</v>
      </c>
      <c r="F19" s="92" t="str">
        <f>Data!G71</f>
        <v>No data</v>
      </c>
      <c r="G19" s="100" t="str">
        <f>Data!H71</f>
        <v>No data</v>
      </c>
      <c r="H19" s="161" t="str">
        <f>Data!I71</f>
        <v>No data</v>
      </c>
      <c r="I19" s="93">
        <f t="shared" si="0"/>
        <v>0</v>
      </c>
      <c r="J19" s="91" t="str">
        <f>Data!J71</f>
        <v>No data</v>
      </c>
      <c r="K19" s="93">
        <f t="shared" si="1"/>
        <v>0</v>
      </c>
      <c r="L19" s="91" t="str">
        <f>Data!K71</f>
        <v>No data</v>
      </c>
      <c r="M19" s="93">
        <f t="shared" si="2"/>
        <v>0</v>
      </c>
      <c r="N19" s="91" t="str">
        <f>Data!L71</f>
        <v>No data</v>
      </c>
      <c r="O19" s="93">
        <f t="shared" si="3"/>
        <v>0</v>
      </c>
      <c r="P19" s="164" t="str">
        <f>Data!M71</f>
        <v>No data</v>
      </c>
      <c r="Q19" s="43" t="str">
        <f>Data!O71</f>
        <v>No data</v>
      </c>
      <c r="R19" s="93">
        <f t="shared" si="4"/>
        <v>0</v>
      </c>
      <c r="S19" s="91" t="str">
        <f>Data!P71</f>
        <v>No data</v>
      </c>
      <c r="T19" s="93">
        <f t="shared" si="5"/>
        <v>0</v>
      </c>
      <c r="U19" s="138" t="str">
        <f>Data!Q71</f>
        <v>No data</v>
      </c>
      <c r="V19" s="93">
        <f t="shared" si="6"/>
        <v>0</v>
      </c>
      <c r="W19" s="91" t="str">
        <f>Data!R71</f>
        <v>No data</v>
      </c>
      <c r="X19" s="93">
        <f t="shared" si="7"/>
        <v>0</v>
      </c>
      <c r="Y19" s="164" t="str">
        <f>Data!S71</f>
        <v>No data</v>
      </c>
      <c r="Z19" s="97" t="str">
        <f>Data!U71</f>
        <v>No data</v>
      </c>
      <c r="AA19" s="98" t="str">
        <f>Data!V71</f>
        <v>No data</v>
      </c>
    </row>
    <row r="20" spans="2:27" s="16" customFormat="1" ht="21.75" customHeight="1" thickTop="1" thickBot="1" x14ac:dyDescent="0.4">
      <c r="B20" s="34" t="s">
        <v>70</v>
      </c>
      <c r="C20" s="34" t="s">
        <v>24</v>
      </c>
      <c r="D20" s="80">
        <v>2</v>
      </c>
      <c r="E20" s="34" t="s">
        <v>26</v>
      </c>
      <c r="F20" s="89" t="str">
        <f>Data!G72</f>
        <v>No data</v>
      </c>
      <c r="G20" s="99" t="str">
        <f>Data!H72</f>
        <v>No data</v>
      </c>
      <c r="H20" s="162" t="str">
        <f>Data!I72</f>
        <v>No data</v>
      </c>
      <c r="I20" s="94">
        <f t="shared" si="0"/>
        <v>0</v>
      </c>
      <c r="J20" s="90" t="str">
        <f>Data!J72</f>
        <v>No data</v>
      </c>
      <c r="K20" s="94">
        <f t="shared" si="1"/>
        <v>0</v>
      </c>
      <c r="L20" s="90" t="str">
        <f>Data!K72</f>
        <v>No data</v>
      </c>
      <c r="M20" s="94">
        <f t="shared" si="2"/>
        <v>0</v>
      </c>
      <c r="N20" s="90" t="str">
        <f>Data!L72</f>
        <v>No data</v>
      </c>
      <c r="O20" s="94">
        <f t="shared" si="3"/>
        <v>0</v>
      </c>
      <c r="P20" s="163" t="str">
        <f>Data!M72</f>
        <v>No data</v>
      </c>
      <c r="Q20" s="44" t="str">
        <f>Data!O72</f>
        <v>No data</v>
      </c>
      <c r="R20" s="94">
        <f t="shared" si="4"/>
        <v>0</v>
      </c>
      <c r="S20" s="90" t="str">
        <f>Data!P72</f>
        <v>No data</v>
      </c>
      <c r="T20" s="94">
        <f t="shared" si="5"/>
        <v>0</v>
      </c>
      <c r="U20" s="137" t="str">
        <f>Data!Q72</f>
        <v>No data</v>
      </c>
      <c r="V20" s="94">
        <f t="shared" si="6"/>
        <v>0</v>
      </c>
      <c r="W20" s="90" t="str">
        <f>Data!R72</f>
        <v>No data</v>
      </c>
      <c r="X20" s="94">
        <f t="shared" si="7"/>
        <v>0</v>
      </c>
      <c r="Y20" s="163" t="str">
        <f>Data!S72</f>
        <v>No data</v>
      </c>
      <c r="Z20" s="95" t="str">
        <f>Data!U72</f>
        <v>No data</v>
      </c>
      <c r="AA20" s="96" t="str">
        <f>Data!V72</f>
        <v>No data</v>
      </c>
    </row>
    <row r="21" spans="2:27" s="16" customFormat="1" ht="21.75" customHeight="1" thickTop="1" thickBot="1" x14ac:dyDescent="0.4">
      <c r="B21" s="35" t="s">
        <v>80</v>
      </c>
      <c r="C21" s="35" t="s">
        <v>24</v>
      </c>
      <c r="D21" s="81">
        <v>2</v>
      </c>
      <c r="E21" s="35" t="s">
        <v>26</v>
      </c>
      <c r="F21" s="92" t="str">
        <f>Data!G73</f>
        <v>No data</v>
      </c>
      <c r="G21" s="100" t="str">
        <f>Data!H73</f>
        <v>No data</v>
      </c>
      <c r="H21" s="161" t="str">
        <f>Data!I73</f>
        <v>No data</v>
      </c>
      <c r="I21" s="93">
        <f t="shared" si="0"/>
        <v>0</v>
      </c>
      <c r="J21" s="91" t="str">
        <f>Data!J73</f>
        <v>No data</v>
      </c>
      <c r="K21" s="93">
        <f t="shared" si="1"/>
        <v>0</v>
      </c>
      <c r="L21" s="91" t="str">
        <f>Data!K73</f>
        <v>No data</v>
      </c>
      <c r="M21" s="93">
        <f t="shared" si="2"/>
        <v>0</v>
      </c>
      <c r="N21" s="91" t="str">
        <f>Data!L73</f>
        <v>No data</v>
      </c>
      <c r="O21" s="93">
        <f t="shared" si="3"/>
        <v>0</v>
      </c>
      <c r="P21" s="164" t="str">
        <f>Data!M73</f>
        <v>No data</v>
      </c>
      <c r="Q21" s="43" t="str">
        <f>Data!O73</f>
        <v>No data</v>
      </c>
      <c r="R21" s="93">
        <f t="shared" si="4"/>
        <v>0</v>
      </c>
      <c r="S21" s="91" t="str">
        <f>Data!P73</f>
        <v>No data</v>
      </c>
      <c r="T21" s="93">
        <f t="shared" si="5"/>
        <v>0</v>
      </c>
      <c r="U21" s="138" t="str">
        <f>Data!Q73</f>
        <v>No data</v>
      </c>
      <c r="V21" s="93">
        <f t="shared" si="6"/>
        <v>0</v>
      </c>
      <c r="W21" s="91" t="str">
        <f>Data!R73</f>
        <v>No data</v>
      </c>
      <c r="X21" s="93">
        <f t="shared" si="7"/>
        <v>0</v>
      </c>
      <c r="Y21" s="164" t="str">
        <f>Data!S73</f>
        <v>No data</v>
      </c>
      <c r="Z21" s="97" t="str">
        <f>Data!U73</f>
        <v>No data</v>
      </c>
      <c r="AA21" s="98" t="str">
        <f>Data!V73</f>
        <v>No data</v>
      </c>
    </row>
    <row r="22" spans="2:27" s="16" customFormat="1" ht="21.75" customHeight="1" thickTop="1" thickBot="1" x14ac:dyDescent="0.4">
      <c r="B22" s="34" t="s">
        <v>66</v>
      </c>
      <c r="C22" s="34" t="s">
        <v>24</v>
      </c>
      <c r="D22" s="80">
        <v>2</v>
      </c>
      <c r="E22" s="34" t="s">
        <v>26</v>
      </c>
      <c r="F22" s="89" t="str">
        <f>Data!G74</f>
        <v>No data</v>
      </c>
      <c r="G22" s="99" t="str">
        <f>Data!H74</f>
        <v>No data</v>
      </c>
      <c r="H22" s="162" t="str">
        <f>Data!I74</f>
        <v>No data</v>
      </c>
      <c r="I22" s="94">
        <f t="shared" si="0"/>
        <v>0</v>
      </c>
      <c r="J22" s="90" t="str">
        <f>Data!J74</f>
        <v>No data</v>
      </c>
      <c r="K22" s="94">
        <f t="shared" si="1"/>
        <v>0</v>
      </c>
      <c r="L22" s="90" t="str">
        <f>Data!K74</f>
        <v>No data</v>
      </c>
      <c r="M22" s="94">
        <f t="shared" si="2"/>
        <v>0</v>
      </c>
      <c r="N22" s="90" t="str">
        <f>Data!L74</f>
        <v>No data</v>
      </c>
      <c r="O22" s="94">
        <f t="shared" si="3"/>
        <v>0</v>
      </c>
      <c r="P22" s="163" t="str">
        <f>Data!M74</f>
        <v>No data</v>
      </c>
      <c r="Q22" s="44" t="str">
        <f>Data!O74</f>
        <v>No data</v>
      </c>
      <c r="R22" s="94">
        <f t="shared" si="4"/>
        <v>0</v>
      </c>
      <c r="S22" s="90" t="str">
        <f>Data!P74</f>
        <v>No data</v>
      </c>
      <c r="T22" s="178">
        <f t="shared" si="5"/>
        <v>0</v>
      </c>
      <c r="U22" s="137" t="str">
        <f>Data!Q74</f>
        <v>No data</v>
      </c>
      <c r="V22" s="94">
        <f t="shared" si="6"/>
        <v>0</v>
      </c>
      <c r="W22" s="90" t="str">
        <f>Data!R74</f>
        <v>No data</v>
      </c>
      <c r="X22" s="94">
        <f t="shared" si="7"/>
        <v>0</v>
      </c>
      <c r="Y22" s="163" t="str">
        <f>Data!S74</f>
        <v>No data</v>
      </c>
      <c r="Z22" s="95" t="str">
        <f>Data!U74</f>
        <v>No data</v>
      </c>
      <c r="AA22" s="96" t="str">
        <f>Data!V74</f>
        <v>No data</v>
      </c>
    </row>
    <row r="23" spans="2:27" s="16" customFormat="1" ht="21.75" customHeight="1" thickTop="1" thickBot="1" x14ac:dyDescent="0.4">
      <c r="B23" s="35" t="s">
        <v>67</v>
      </c>
      <c r="C23" s="35" t="s">
        <v>24</v>
      </c>
      <c r="D23" s="81">
        <v>2</v>
      </c>
      <c r="E23" s="35" t="s">
        <v>26</v>
      </c>
      <c r="F23" s="92" t="str">
        <f>Data!G75</f>
        <v>No data</v>
      </c>
      <c r="G23" s="100" t="str">
        <f>Data!H75</f>
        <v>No data</v>
      </c>
      <c r="H23" s="43" t="str">
        <f>Data!I75</f>
        <v>No data</v>
      </c>
      <c r="I23" s="93">
        <f t="shared" si="0"/>
        <v>0</v>
      </c>
      <c r="J23" s="91" t="str">
        <f>Data!J75</f>
        <v>No data</v>
      </c>
      <c r="K23" s="93">
        <f t="shared" si="1"/>
        <v>0</v>
      </c>
      <c r="L23" s="91" t="str">
        <f>Data!K75</f>
        <v>No data</v>
      </c>
      <c r="M23" s="93">
        <f t="shared" si="2"/>
        <v>0</v>
      </c>
      <c r="N23" s="91" t="str">
        <f>Data!L75</f>
        <v>No data</v>
      </c>
      <c r="O23" s="93">
        <f t="shared" si="3"/>
        <v>0</v>
      </c>
      <c r="P23" s="164" t="str">
        <f>Data!M75</f>
        <v>No data</v>
      </c>
      <c r="Q23" s="43" t="str">
        <f>Data!O75</f>
        <v>No data</v>
      </c>
      <c r="R23" s="93">
        <f t="shared" si="4"/>
        <v>0</v>
      </c>
      <c r="S23" s="91" t="str">
        <f>Data!P75</f>
        <v>No data</v>
      </c>
      <c r="T23" s="93">
        <f t="shared" si="5"/>
        <v>0</v>
      </c>
      <c r="U23" s="139" t="str">
        <f>Data!Q75</f>
        <v>No data</v>
      </c>
      <c r="V23" s="93">
        <f t="shared" si="6"/>
        <v>0</v>
      </c>
      <c r="W23" s="91" t="str">
        <f>Data!R75</f>
        <v>No data</v>
      </c>
      <c r="X23" s="93">
        <f t="shared" si="7"/>
        <v>0</v>
      </c>
      <c r="Y23" s="164" t="str">
        <f>Data!S75</f>
        <v>No data</v>
      </c>
      <c r="Z23" s="97" t="str">
        <f>Data!U75</f>
        <v>No data</v>
      </c>
      <c r="AA23" s="98" t="str">
        <f>Data!V75</f>
        <v>No data</v>
      </c>
    </row>
    <row r="24" spans="2:27" s="16" customFormat="1" ht="21.75" customHeight="1" thickTop="1" thickBot="1" x14ac:dyDescent="0.4">
      <c r="B24" s="36" t="s">
        <v>81</v>
      </c>
      <c r="C24" s="36" t="s">
        <v>24</v>
      </c>
      <c r="D24" s="82">
        <v>2</v>
      </c>
      <c r="E24" s="36" t="s">
        <v>26</v>
      </c>
      <c r="F24" s="89" t="str">
        <f>Data!G76</f>
        <v>No data</v>
      </c>
      <c r="G24" s="99" t="str">
        <f>Data!H76</f>
        <v>No data</v>
      </c>
      <c r="H24" s="44" t="str">
        <f>Data!I76</f>
        <v>No data</v>
      </c>
      <c r="I24" s="94">
        <f t="shared" si="0"/>
        <v>0</v>
      </c>
      <c r="J24" s="90" t="str">
        <f>Data!J76</f>
        <v>No data</v>
      </c>
      <c r="K24" s="94">
        <f t="shared" si="1"/>
        <v>0</v>
      </c>
      <c r="L24" s="90" t="str">
        <f>Data!K76</f>
        <v>No data</v>
      </c>
      <c r="M24" s="94">
        <f t="shared" si="2"/>
        <v>0</v>
      </c>
      <c r="N24" s="90" t="str">
        <f>Data!L76</f>
        <v>No data</v>
      </c>
      <c r="O24" s="94">
        <f t="shared" si="3"/>
        <v>0</v>
      </c>
      <c r="P24" s="163" t="str">
        <f>Data!M76</f>
        <v>No data</v>
      </c>
      <c r="Q24" s="44" t="str">
        <f>Data!O76</f>
        <v>No data</v>
      </c>
      <c r="R24" s="94">
        <f t="shared" si="4"/>
        <v>0</v>
      </c>
      <c r="S24" s="90" t="str">
        <f>Data!P76</f>
        <v>No data</v>
      </c>
      <c r="T24" s="94">
        <f t="shared" si="5"/>
        <v>0</v>
      </c>
      <c r="U24" s="137" t="str">
        <f>Data!Q76</f>
        <v>No data</v>
      </c>
      <c r="V24" s="94">
        <f t="shared" si="6"/>
        <v>0</v>
      </c>
      <c r="W24" s="90" t="str">
        <f>Data!R76</f>
        <v>No data</v>
      </c>
      <c r="X24" s="94">
        <f t="shared" si="7"/>
        <v>0</v>
      </c>
      <c r="Y24" s="163" t="str">
        <f>Data!S76</f>
        <v>No data</v>
      </c>
      <c r="Z24" s="95" t="str">
        <f>Data!U76</f>
        <v>No data</v>
      </c>
      <c r="AA24" s="96" t="str">
        <f>Data!V76</f>
        <v>No data</v>
      </c>
    </row>
    <row r="25" spans="2:27" s="16" customFormat="1" ht="21.75" customHeight="1" thickTop="1" thickBot="1" x14ac:dyDescent="0.4">
      <c r="B25" s="39" t="s">
        <v>82</v>
      </c>
      <c r="C25" s="39" t="s">
        <v>24</v>
      </c>
      <c r="D25" s="85">
        <v>2</v>
      </c>
      <c r="E25" s="39" t="s">
        <v>26</v>
      </c>
      <c r="F25" s="92" t="str">
        <f>Data!G77</f>
        <v>No data</v>
      </c>
      <c r="G25" s="100" t="str">
        <f>Data!H77</f>
        <v>No data</v>
      </c>
      <c r="H25" s="43" t="str">
        <f>Data!I77</f>
        <v>No data</v>
      </c>
      <c r="I25" s="93">
        <f t="shared" si="0"/>
        <v>0</v>
      </c>
      <c r="J25" s="91" t="str">
        <f>Data!J77</f>
        <v>No data</v>
      </c>
      <c r="K25" s="93">
        <f t="shared" si="1"/>
        <v>0</v>
      </c>
      <c r="L25" s="91" t="str">
        <f>Data!K77</f>
        <v>No data</v>
      </c>
      <c r="M25" s="93">
        <f t="shared" si="2"/>
        <v>0</v>
      </c>
      <c r="N25" s="91" t="str">
        <f>Data!L77</f>
        <v>No data</v>
      </c>
      <c r="O25" s="93">
        <f t="shared" si="3"/>
        <v>0</v>
      </c>
      <c r="P25" s="164" t="str">
        <f>Data!M77</f>
        <v>No data</v>
      </c>
      <c r="Q25" s="43" t="str">
        <f>Data!O77</f>
        <v>No data</v>
      </c>
      <c r="R25" s="93">
        <f t="shared" si="4"/>
        <v>0</v>
      </c>
      <c r="S25" s="91" t="str">
        <f>Data!P77</f>
        <v>No data</v>
      </c>
      <c r="T25" s="93">
        <f t="shared" si="5"/>
        <v>0</v>
      </c>
      <c r="U25" s="139" t="str">
        <f>Data!Q77</f>
        <v>No data</v>
      </c>
      <c r="V25" s="93">
        <f t="shared" si="6"/>
        <v>0</v>
      </c>
      <c r="W25" s="91" t="str">
        <f>Data!R77</f>
        <v>No data</v>
      </c>
      <c r="X25" s="93">
        <f t="shared" si="7"/>
        <v>0</v>
      </c>
      <c r="Y25" s="164" t="str">
        <f>Data!S77</f>
        <v>No data</v>
      </c>
      <c r="Z25" s="97" t="str">
        <f>Data!U77</f>
        <v>No data</v>
      </c>
      <c r="AA25" s="98" t="str">
        <f>Data!V77</f>
        <v>No data</v>
      </c>
    </row>
    <row r="26" spans="2:27" ht="15" thickTop="1" x14ac:dyDescent="0.35">
      <c r="B26" s="24"/>
      <c r="C26" s="24"/>
      <c r="D26" s="24"/>
      <c r="E26" s="24"/>
      <c r="F26" s="23"/>
      <c r="G26" s="23"/>
      <c r="H26" s="169"/>
      <c r="I26" s="23"/>
      <c r="J26" s="169"/>
      <c r="K26" s="23"/>
      <c r="L26" s="169"/>
      <c r="M26" s="23"/>
      <c r="N26" s="169"/>
      <c r="O26" s="23"/>
      <c r="P26" s="23"/>
      <c r="Q26" s="169"/>
      <c r="R26" s="23"/>
      <c r="S26" s="169"/>
      <c r="T26" s="23"/>
      <c r="U26" s="169"/>
      <c r="V26" s="23"/>
      <c r="W26" s="169"/>
      <c r="X26" s="23"/>
      <c r="Y26" s="23"/>
      <c r="Z26" s="23"/>
      <c r="AA26" s="23"/>
    </row>
    <row r="27" spans="2:27" ht="15" thickBot="1" x14ac:dyDescent="0.4">
      <c r="B27" s="24"/>
      <c r="C27" s="24"/>
      <c r="D27" s="24"/>
      <c r="E27" s="24"/>
      <c r="F27" s="23"/>
      <c r="G27" s="23"/>
      <c r="H27" s="169"/>
      <c r="I27" s="23"/>
      <c r="J27" s="169"/>
      <c r="K27" s="23"/>
      <c r="L27" s="169"/>
      <c r="M27" s="23"/>
      <c r="N27" s="169"/>
      <c r="O27" s="23"/>
      <c r="P27" s="23"/>
      <c r="Q27" s="169"/>
      <c r="R27" s="23"/>
      <c r="S27" s="169"/>
      <c r="T27" s="23"/>
      <c r="U27" s="169"/>
      <c r="V27" s="23"/>
      <c r="W27" s="169"/>
      <c r="X27" s="23"/>
      <c r="Y27" s="23"/>
      <c r="Z27" s="23"/>
      <c r="AA27" s="23"/>
    </row>
    <row r="28" spans="2:27" ht="15" x14ac:dyDescent="0.25">
      <c r="B28" s="477" t="s">
        <v>115</v>
      </c>
      <c r="C28" s="512" t="s">
        <v>116</v>
      </c>
      <c r="D28" s="513"/>
      <c r="E28" s="514"/>
      <c r="F28" s="478" t="s">
        <v>107</v>
      </c>
      <c r="G28" s="458"/>
      <c r="H28" s="479"/>
      <c r="I28" s="480"/>
      <c r="J28" s="483" t="s">
        <v>113</v>
      </c>
      <c r="K28" s="484"/>
      <c r="L28" s="467" t="s">
        <v>113</v>
      </c>
      <c r="M28" s="468"/>
      <c r="N28" s="471" t="s">
        <v>113</v>
      </c>
      <c r="O28" s="472"/>
      <c r="P28" s="242"/>
      <c r="Q28" s="479"/>
      <c r="R28" s="480"/>
      <c r="S28" s="483" t="s">
        <v>113</v>
      </c>
      <c r="T28" s="484"/>
      <c r="U28" s="467" t="s">
        <v>113</v>
      </c>
      <c r="V28" s="468"/>
      <c r="W28" s="471" t="s">
        <v>113</v>
      </c>
      <c r="X28" s="472"/>
      <c r="Y28" s="181"/>
      <c r="Z28" s="457" t="s">
        <v>110</v>
      </c>
      <c r="AA28" s="458"/>
    </row>
    <row r="29" spans="2:27" ht="15" x14ac:dyDescent="0.25">
      <c r="B29" s="477"/>
      <c r="C29" s="515"/>
      <c r="D29" s="516"/>
      <c r="E29" s="517"/>
      <c r="F29" s="504" t="s">
        <v>108</v>
      </c>
      <c r="G29" s="505"/>
      <c r="H29" s="481"/>
      <c r="I29" s="482"/>
      <c r="J29" s="485"/>
      <c r="K29" s="486"/>
      <c r="L29" s="469"/>
      <c r="M29" s="470"/>
      <c r="N29" s="473"/>
      <c r="O29" s="474"/>
      <c r="P29" s="243"/>
      <c r="Q29" s="481"/>
      <c r="R29" s="482"/>
      <c r="S29" s="485"/>
      <c r="T29" s="486"/>
      <c r="U29" s="469"/>
      <c r="V29" s="470"/>
      <c r="W29" s="473"/>
      <c r="X29" s="474"/>
      <c r="Y29" s="182"/>
      <c r="Z29" s="506" t="s">
        <v>111</v>
      </c>
      <c r="AA29" s="505"/>
    </row>
    <row r="30" spans="2:27" ht="15.75" thickBot="1" x14ac:dyDescent="0.3">
      <c r="B30" s="477"/>
      <c r="C30" s="518"/>
      <c r="D30" s="519"/>
      <c r="E30" s="520"/>
      <c r="F30" s="521" t="s">
        <v>109</v>
      </c>
      <c r="G30" s="511"/>
      <c r="H30" s="507"/>
      <c r="I30" s="508"/>
      <c r="J30" s="509" t="s">
        <v>114</v>
      </c>
      <c r="K30" s="508"/>
      <c r="L30" s="509" t="s">
        <v>114</v>
      </c>
      <c r="M30" s="508"/>
      <c r="N30" s="509" t="s">
        <v>114</v>
      </c>
      <c r="O30" s="508"/>
      <c r="P30" s="240"/>
      <c r="Q30" s="507"/>
      <c r="R30" s="508"/>
      <c r="S30" s="509" t="s">
        <v>114</v>
      </c>
      <c r="T30" s="508"/>
      <c r="U30" s="509" t="s">
        <v>114</v>
      </c>
      <c r="V30" s="508"/>
      <c r="W30" s="509" t="s">
        <v>114</v>
      </c>
      <c r="X30" s="508"/>
      <c r="Y30" s="165"/>
      <c r="Z30" s="510" t="s">
        <v>112</v>
      </c>
      <c r="AA30" s="511"/>
    </row>
    <row r="31" spans="2:27" ht="14.45" x14ac:dyDescent="0.35">
      <c r="B31" s="25"/>
      <c r="C31" s="25"/>
      <c r="D31" s="25"/>
      <c r="E31" s="25"/>
      <c r="F31" s="26"/>
      <c r="G31" s="26"/>
      <c r="H31" s="170"/>
      <c r="I31" s="26"/>
      <c r="J31" s="170"/>
      <c r="K31" s="26"/>
      <c r="L31" s="170"/>
      <c r="M31" s="26"/>
      <c r="N31" s="170"/>
      <c r="O31" s="26"/>
      <c r="P31" s="26"/>
      <c r="Q31" s="170"/>
      <c r="R31" s="26"/>
      <c r="S31" s="170"/>
      <c r="T31" s="26"/>
      <c r="U31" s="170"/>
      <c r="V31" s="26"/>
      <c r="W31" s="170"/>
      <c r="X31" s="26"/>
      <c r="Y31" s="26"/>
      <c r="Z31" s="26"/>
      <c r="AA31" s="27"/>
    </row>
    <row r="32" spans="2:27" ht="14.45" x14ac:dyDescent="0.35">
      <c r="B32" s="23"/>
      <c r="C32" s="23"/>
      <c r="D32" s="23"/>
      <c r="E32" s="23"/>
      <c r="F32" s="28">
        <v>10</v>
      </c>
      <c r="G32" s="28">
        <v>10</v>
      </c>
      <c r="H32" s="171">
        <v>10</v>
      </c>
      <c r="I32" s="28"/>
      <c r="J32" s="171">
        <v>10</v>
      </c>
      <c r="K32" s="28">
        <v>10</v>
      </c>
      <c r="L32" s="171">
        <v>10</v>
      </c>
      <c r="M32" s="28"/>
      <c r="N32" s="171"/>
      <c r="O32" s="28"/>
      <c r="P32" s="28"/>
      <c r="Q32" s="171"/>
      <c r="R32" s="28"/>
      <c r="S32" s="171"/>
      <c r="T32" s="28"/>
      <c r="U32" s="171"/>
      <c r="V32" s="28"/>
      <c r="W32" s="171"/>
      <c r="X32" s="28"/>
      <c r="Y32" s="28"/>
      <c r="Z32" s="28"/>
      <c r="AA32" s="23"/>
    </row>
    <row r="33" spans="2:27" ht="14.45" x14ac:dyDescent="0.35">
      <c r="B33" s="24" t="s">
        <v>19</v>
      </c>
      <c r="C33" s="24"/>
      <c r="D33" s="24"/>
      <c r="E33" s="24"/>
      <c r="F33" s="29"/>
      <c r="G33" s="23"/>
      <c r="H33" s="169"/>
      <c r="I33" s="23"/>
      <c r="J33" s="169"/>
      <c r="K33" s="23"/>
      <c r="L33" s="169"/>
      <c r="M33" s="23"/>
      <c r="N33" s="169"/>
      <c r="O33" s="23"/>
      <c r="P33" s="23"/>
      <c r="Q33" s="169"/>
      <c r="R33" s="23"/>
      <c r="S33" s="169"/>
      <c r="T33" s="23"/>
      <c r="U33" s="169"/>
      <c r="V33" s="23"/>
      <c r="W33" s="169"/>
      <c r="X33" s="23"/>
      <c r="Y33" s="23"/>
      <c r="Z33" s="23"/>
      <c r="AA33" s="23"/>
    </row>
    <row r="34" spans="2:27" ht="14.45" x14ac:dyDescent="0.35">
      <c r="B34" s="30" t="s">
        <v>20</v>
      </c>
      <c r="C34" s="30"/>
      <c r="D34" s="30"/>
      <c r="E34" s="30"/>
      <c r="F34" s="23"/>
      <c r="G34" s="23"/>
      <c r="H34" s="169"/>
      <c r="I34" s="23"/>
      <c r="J34" s="169"/>
      <c r="K34" s="23"/>
      <c r="L34" s="169"/>
      <c r="M34" s="23"/>
      <c r="N34" s="169"/>
      <c r="O34" s="23"/>
      <c r="P34" s="23"/>
      <c r="Q34" s="169"/>
      <c r="R34" s="23"/>
      <c r="S34" s="169"/>
      <c r="T34" s="23"/>
      <c r="U34" s="169"/>
      <c r="V34" s="23"/>
      <c r="W34" s="169"/>
      <c r="X34" s="23"/>
      <c r="Y34" s="23"/>
      <c r="Z34" s="23"/>
      <c r="AA34" s="23"/>
    </row>
    <row r="35" spans="2:27" ht="14.45" x14ac:dyDescent="0.35">
      <c r="B35" s="31"/>
      <c r="C35" s="31"/>
      <c r="D35" s="31"/>
      <c r="E35" s="31"/>
      <c r="F35" s="23"/>
      <c r="G35" s="23"/>
      <c r="H35" s="169"/>
      <c r="I35" s="23"/>
      <c r="J35" s="169"/>
      <c r="K35" s="23"/>
      <c r="L35" s="169"/>
      <c r="M35" s="23"/>
      <c r="N35" s="169"/>
      <c r="O35" s="23"/>
      <c r="P35" s="23"/>
      <c r="Q35" s="169"/>
      <c r="R35" s="23"/>
      <c r="S35" s="169"/>
      <c r="T35" s="23"/>
      <c r="U35" s="169"/>
      <c r="V35" s="23"/>
      <c r="W35" s="169"/>
      <c r="X35" s="23"/>
      <c r="Y35" s="23"/>
      <c r="Z35" s="23"/>
      <c r="AA35" s="23"/>
    </row>
    <row r="36" spans="2:27" ht="14.45" x14ac:dyDescent="0.35"/>
    <row r="37" spans="2:27" ht="15" x14ac:dyDescent="0.25"/>
    <row r="38" spans="2:27" ht="14.45" hidden="1" x14ac:dyDescent="0.35"/>
    <row r="39" spans="2:27" ht="14.45" hidden="1" x14ac:dyDescent="0.35"/>
    <row r="40" spans="2:27" ht="14.45" hidden="1" x14ac:dyDescent="0.35"/>
    <row r="41" spans="2:27" ht="14.45" hidden="1" x14ac:dyDescent="0.35"/>
    <row r="42" spans="2:27" ht="14.45" hidden="1" x14ac:dyDescent="0.35"/>
    <row r="43" spans="2:27" ht="14.45" hidden="1" x14ac:dyDescent="0.35"/>
    <row r="44" spans="2:27" ht="14.45" hidden="1" x14ac:dyDescent="0.35"/>
    <row r="45" spans="2:27" ht="14.45" hidden="1" x14ac:dyDescent="0.35"/>
    <row r="46" spans="2:27" ht="14.45" hidden="1" x14ac:dyDescent="0.35"/>
    <row r="47" spans="2:27" ht="14.45" hidden="1" x14ac:dyDescent="0.35"/>
    <row r="48" spans="2:27" ht="14.45" hidden="1" x14ac:dyDescent="0.35"/>
    <row r="49" ht="14.45" hidden="1" x14ac:dyDescent="0.35"/>
    <row r="50" ht="14.45" hidden="1" x14ac:dyDescent="0.35"/>
    <row r="51" ht="14.45" hidden="1" x14ac:dyDescent="0.35"/>
    <row r="52" ht="14.45" hidden="1" x14ac:dyDescent="0.35"/>
    <row r="53" ht="14.45" hidden="1" x14ac:dyDescent="0.35"/>
    <row r="54" ht="14.45" hidden="1" x14ac:dyDescent="0.35"/>
    <row r="55" ht="14.45" hidden="1" x14ac:dyDescent="0.35"/>
    <row r="56" ht="14.45" hidden="1" x14ac:dyDescent="0.35"/>
    <row r="57" ht="14.45" hidden="1" x14ac:dyDescent="0.35"/>
    <row r="58" ht="14.45" hidden="1" x14ac:dyDescent="0.35"/>
    <row r="59" ht="14.45" hidden="1" x14ac:dyDescent="0.35"/>
    <row r="60" ht="14.45" hidden="1" x14ac:dyDescent="0.35"/>
    <row r="61" ht="14.45" hidden="1" x14ac:dyDescent="0.35"/>
    <row r="62" ht="14.45" hidden="1" x14ac:dyDescent="0.35"/>
    <row r="63" ht="14.45" customHeight="1" x14ac:dyDescent="0.25"/>
  </sheetData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cellIs" dxfId="119" priority="2" operator="equal">
      <formula>0</formula>
    </cfRule>
    <cfRule type="containsText" dxfId="118" priority="10" operator="containsText" text="N/A">
      <formula>NOT(ISERROR(SEARCH("N/A",F8)))</formula>
    </cfRule>
    <cfRule type="cellIs" dxfId="117" priority="17" operator="lessThan">
      <formula>13</formula>
    </cfRule>
    <cfRule type="cellIs" dxfId="116" priority="18" operator="between">
      <formula>13</formula>
      <formula>18</formula>
    </cfRule>
    <cfRule type="cellIs" dxfId="115" priority="19" operator="greaterThan">
      <formula>18</formula>
    </cfRule>
    <cfRule type="cellIs" dxfId="114" priority="20" operator="greaterThan">
      <formula>18</formula>
    </cfRule>
  </conditionalFormatting>
  <conditionalFormatting sqref="K8:K25 T8:T25">
    <cfRule type="cellIs" dxfId="113" priority="16" operator="greaterThan">
      <formula>0.5</formula>
    </cfRule>
  </conditionalFormatting>
  <conditionalFormatting sqref="V8:V25 M8:M25">
    <cfRule type="cellIs" dxfId="112" priority="15" operator="greaterThan">
      <formula>0.49</formula>
    </cfRule>
  </conditionalFormatting>
  <conditionalFormatting sqref="O8:O25 X8:X25">
    <cfRule type="cellIs" dxfId="111" priority="14" operator="greaterThan">
      <formula>0.5</formula>
    </cfRule>
  </conditionalFormatting>
  <conditionalFormatting sqref="Z8:AA25">
    <cfRule type="cellIs" dxfId="110" priority="1" operator="equal">
      <formula>0</formula>
    </cfRule>
    <cfRule type="cellIs" dxfId="109" priority="11" operator="lessThan">
      <formula>0.1</formula>
    </cfRule>
    <cfRule type="cellIs" dxfId="108" priority="12" operator="between">
      <formula>0.1</formula>
      <formula>0.19</formula>
    </cfRule>
    <cfRule type="cellIs" dxfId="107" priority="13" operator="greaterThan">
      <formula>0.2</formula>
    </cfRule>
  </conditionalFormatting>
  <conditionalFormatting sqref="J8:J25">
    <cfRule type="expression" dxfId="106" priority="9">
      <formula>($J8/$P8*100)&gt;49.49</formula>
    </cfRule>
  </conditionalFormatting>
  <conditionalFormatting sqref="L8:L25">
    <cfRule type="expression" dxfId="105" priority="8">
      <formula>($L8/$P8*100)&gt;49.49</formula>
    </cfRule>
  </conditionalFormatting>
  <conditionalFormatting sqref="N8:N25">
    <cfRule type="expression" dxfId="104" priority="7">
      <formula>($N8/$P8*100)&gt;49.49</formula>
    </cfRule>
  </conditionalFormatting>
  <conditionalFormatting sqref="S8:S25">
    <cfRule type="expression" dxfId="103" priority="6">
      <formula>($S8/$Y8*100)&gt;49.49</formula>
    </cfRule>
  </conditionalFormatting>
  <conditionalFormatting sqref="U8:U25">
    <cfRule type="expression" dxfId="102" priority="5">
      <formula>($U8/$Y8*100)&gt;49.49</formula>
    </cfRule>
  </conditionalFormatting>
  <conditionalFormatting sqref="W8:W25">
    <cfRule type="expression" dxfId="101" priority="4">
      <formula>($W8/$Y8*100)&gt;49.49</formula>
    </cfRule>
  </conditionalFormatting>
  <conditionalFormatting sqref="L9">
    <cfRule type="expression" dxfId="100" priority="3">
      <formula>"$M$9=&gt;.499"</formula>
    </cfRule>
  </conditionalFormatting>
  <hyperlinks>
    <hyperlink ref="C28:E30" location="Sheet1!A1" display="For more information on rag ratings please click here"/>
    <hyperlink ref="B3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showGridLines="0" zoomScaleNormal="100" workbookViewId="0">
      <selection activeCell="I9" sqref="I9"/>
    </sheetView>
  </sheetViews>
  <sheetFormatPr defaultColWidth="0" defaultRowHeight="0" customHeight="1" zeroHeight="1" x14ac:dyDescent="0.25"/>
  <cols>
    <col min="1" max="1" width="4" style="45" customWidth="1"/>
    <col min="2" max="2" width="39.85546875" style="45" customWidth="1"/>
    <col min="3" max="3" width="11.7109375" style="45" customWidth="1"/>
    <col min="4" max="4" width="7.7109375" style="45" customWidth="1"/>
    <col min="5" max="5" width="10" style="45" customWidth="1"/>
    <col min="6" max="7" width="12" style="45" customWidth="1"/>
    <col min="8" max="8" width="5.140625" style="172" customWidth="1"/>
    <col min="9" max="9" width="6.85546875" style="45" customWidth="1"/>
    <col min="10" max="10" width="5.140625" style="172" customWidth="1"/>
    <col min="11" max="11" width="6.85546875" style="45" customWidth="1"/>
    <col min="12" max="12" width="5.140625" style="172" customWidth="1"/>
    <col min="13" max="13" width="6.85546875" style="45" customWidth="1"/>
    <col min="14" max="14" width="5.140625" style="172" customWidth="1"/>
    <col min="15" max="15" width="6.85546875" style="45" customWidth="1"/>
    <col min="16" max="16" width="11.5703125" style="45" customWidth="1"/>
    <col min="17" max="17" width="5.140625" style="172" customWidth="1"/>
    <col min="18" max="18" width="6.85546875" style="45" customWidth="1"/>
    <col min="19" max="19" width="5.140625" style="172" customWidth="1"/>
    <col min="20" max="20" width="6.85546875" style="45" customWidth="1"/>
    <col min="21" max="21" width="5.140625" style="172" customWidth="1"/>
    <col min="22" max="22" width="6.85546875" style="45" customWidth="1"/>
    <col min="23" max="23" width="5.140625" style="172" customWidth="1"/>
    <col min="24" max="24" width="6.85546875" style="45" customWidth="1"/>
    <col min="25" max="25" width="11.5703125" style="45" customWidth="1"/>
    <col min="26" max="27" width="10.7109375" style="45" customWidth="1"/>
    <col min="28" max="28" width="9.140625" style="45" customWidth="1"/>
    <col min="29" max="30" width="0" style="45" hidden="1" customWidth="1"/>
    <col min="31" max="16384" width="9.140625" style="45" hidden="1"/>
  </cols>
  <sheetData>
    <row r="1" spans="1:28" ht="35.25" customHeight="1" x14ac:dyDescent="0.35">
      <c r="A1" s="18"/>
      <c r="B1" s="131" t="s">
        <v>130</v>
      </c>
      <c r="C1" s="113"/>
      <c r="D1" s="113"/>
      <c r="E1" s="113"/>
      <c r="F1" s="113"/>
      <c r="G1" s="113"/>
      <c r="H1" s="166"/>
      <c r="I1" s="113"/>
      <c r="J1" s="166"/>
      <c r="K1" s="113"/>
      <c r="L1" s="166"/>
      <c r="M1" s="113"/>
      <c r="N1" s="166"/>
      <c r="O1" s="113"/>
      <c r="P1" s="113"/>
      <c r="Q1" s="166"/>
      <c r="R1" s="113"/>
      <c r="S1" s="166"/>
      <c r="T1" s="113"/>
      <c r="U1" s="166"/>
      <c r="V1" s="113"/>
      <c r="W1" s="166"/>
      <c r="X1" s="113"/>
      <c r="Y1" s="113"/>
      <c r="Z1" s="113"/>
      <c r="AA1" s="113"/>
      <c r="AB1" s="113"/>
    </row>
    <row r="2" spans="1:28" s="56" customFormat="1" ht="5.0999999999999996" customHeight="1" x14ac:dyDescent="0.35">
      <c r="B2" s="173"/>
      <c r="C2" s="174"/>
      <c r="D2" s="174"/>
      <c r="E2" s="174"/>
      <c r="F2" s="174"/>
      <c r="G2" s="174"/>
      <c r="H2" s="175"/>
      <c r="I2" s="174"/>
      <c r="J2" s="175"/>
      <c r="K2" s="174"/>
      <c r="L2" s="175"/>
      <c r="M2" s="174"/>
      <c r="N2" s="175"/>
      <c r="O2" s="174"/>
      <c r="P2" s="174"/>
      <c r="Q2" s="175"/>
      <c r="R2" s="174"/>
      <c r="S2" s="175"/>
      <c r="T2" s="174"/>
      <c r="U2" s="175"/>
      <c r="V2" s="174"/>
      <c r="W2" s="175"/>
      <c r="X2" s="174"/>
      <c r="Y2" s="174"/>
      <c r="AB2" s="174"/>
    </row>
    <row r="3" spans="1:28" s="127" customFormat="1" ht="31.5" customHeight="1" x14ac:dyDescent="0.45">
      <c r="B3" s="176" t="s">
        <v>124</v>
      </c>
      <c r="C3" s="128"/>
      <c r="D3" s="128"/>
      <c r="E3" s="128"/>
      <c r="F3" s="128"/>
      <c r="H3" s="167"/>
      <c r="I3" s="128"/>
      <c r="J3" s="167"/>
      <c r="K3" s="128"/>
      <c r="L3" s="167"/>
      <c r="M3" s="129"/>
      <c r="N3" s="167"/>
      <c r="O3" s="129"/>
      <c r="P3" s="129"/>
      <c r="Q3" s="167"/>
      <c r="R3" s="129"/>
      <c r="S3" s="167"/>
      <c r="T3" s="129"/>
      <c r="U3" s="167"/>
      <c r="V3" s="129"/>
      <c r="W3" s="167"/>
      <c r="X3" s="129"/>
      <c r="Y3" s="129"/>
      <c r="Z3" s="128"/>
      <c r="AA3" s="130"/>
    </row>
    <row r="4" spans="1:28" ht="35.450000000000003" customHeight="1" thickBot="1" x14ac:dyDescent="0.6">
      <c r="B4" s="177" t="s">
        <v>189</v>
      </c>
      <c r="C4" s="21"/>
      <c r="D4" s="21"/>
      <c r="E4" s="21"/>
      <c r="F4" s="57"/>
      <c r="G4" s="21"/>
      <c r="H4" s="168"/>
      <c r="I4" s="21"/>
      <c r="J4" s="168"/>
      <c r="K4" s="21"/>
      <c r="L4" s="168"/>
      <c r="M4" s="22"/>
      <c r="N4" s="168"/>
      <c r="O4" s="22"/>
      <c r="P4" s="22"/>
      <c r="Q4" s="168"/>
      <c r="R4" s="22"/>
      <c r="S4" s="168"/>
      <c r="T4" s="22"/>
      <c r="U4" s="168"/>
      <c r="V4" s="22"/>
      <c r="W4" s="168"/>
      <c r="X4" s="22"/>
      <c r="Y4" s="22"/>
      <c r="Z4" s="21"/>
      <c r="AA4" s="23"/>
    </row>
    <row r="5" spans="1:28" ht="30.75" customHeight="1" thickTop="1" thickBot="1" x14ac:dyDescent="0.3">
      <c r="B5" s="487" t="s">
        <v>18</v>
      </c>
      <c r="C5" s="488" t="s">
        <v>22</v>
      </c>
      <c r="D5" s="488" t="s">
        <v>93</v>
      </c>
      <c r="E5" s="488" t="s">
        <v>23</v>
      </c>
      <c r="F5" s="492" t="s">
        <v>28</v>
      </c>
      <c r="G5" s="493"/>
      <c r="H5" s="492" t="s">
        <v>31</v>
      </c>
      <c r="I5" s="498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8"/>
      <c r="Z5" s="492" t="s">
        <v>4</v>
      </c>
      <c r="AA5" s="493"/>
    </row>
    <row r="6" spans="1:28" ht="44.1" customHeight="1" thickTop="1" thickBot="1" x14ac:dyDescent="0.3">
      <c r="B6" s="487"/>
      <c r="C6" s="489"/>
      <c r="D6" s="489"/>
      <c r="E6" s="489"/>
      <c r="F6" s="494" t="s">
        <v>29</v>
      </c>
      <c r="G6" s="496" t="s">
        <v>30</v>
      </c>
      <c r="H6" s="492" t="s">
        <v>36</v>
      </c>
      <c r="I6" s="498"/>
      <c r="J6" s="498"/>
      <c r="K6" s="498"/>
      <c r="L6" s="498"/>
      <c r="M6" s="498"/>
      <c r="N6" s="498"/>
      <c r="O6" s="498"/>
      <c r="P6" s="498"/>
      <c r="Q6" s="492" t="s">
        <v>35</v>
      </c>
      <c r="R6" s="498"/>
      <c r="S6" s="498"/>
      <c r="T6" s="498"/>
      <c r="U6" s="498"/>
      <c r="V6" s="498"/>
      <c r="W6" s="498"/>
      <c r="X6" s="498"/>
      <c r="Y6" s="498"/>
      <c r="Z6" s="494" t="s">
        <v>13</v>
      </c>
      <c r="AA6" s="496" t="s">
        <v>21</v>
      </c>
    </row>
    <row r="7" spans="1:28" ht="36" customHeight="1" thickTop="1" thickBot="1" x14ac:dyDescent="0.3">
      <c r="B7" s="487"/>
      <c r="C7" s="490"/>
      <c r="D7" s="490"/>
      <c r="E7" s="490"/>
      <c r="F7" s="495"/>
      <c r="G7" s="497"/>
      <c r="H7" s="499" t="s">
        <v>150</v>
      </c>
      <c r="I7" s="500"/>
      <c r="J7" s="476" t="s">
        <v>32</v>
      </c>
      <c r="K7" s="476"/>
      <c r="L7" s="476" t="s">
        <v>33</v>
      </c>
      <c r="M7" s="476"/>
      <c r="N7" s="475" t="s">
        <v>34</v>
      </c>
      <c r="O7" s="476"/>
      <c r="P7" s="241" t="s">
        <v>151</v>
      </c>
      <c r="Q7" s="499" t="s">
        <v>150</v>
      </c>
      <c r="R7" s="500"/>
      <c r="S7" s="476" t="s">
        <v>32</v>
      </c>
      <c r="T7" s="476"/>
      <c r="U7" s="476" t="s">
        <v>33</v>
      </c>
      <c r="V7" s="476"/>
      <c r="W7" s="475" t="s">
        <v>34</v>
      </c>
      <c r="X7" s="476"/>
      <c r="Y7" s="241" t="s">
        <v>151</v>
      </c>
      <c r="Z7" s="495"/>
      <c r="AA7" s="497"/>
    </row>
    <row r="8" spans="1:28" s="112" customFormat="1" ht="21.75" customHeight="1" thickTop="1" thickBot="1" x14ac:dyDescent="0.4">
      <c r="B8" s="36" t="s">
        <v>83</v>
      </c>
      <c r="C8" s="36" t="s">
        <v>27</v>
      </c>
      <c r="D8" s="82">
        <v>1</v>
      </c>
      <c r="E8" s="36" t="s">
        <v>25</v>
      </c>
      <c r="F8" s="89" t="str">
        <f>Data!G85</f>
        <v>No data</v>
      </c>
      <c r="G8" s="89" t="str">
        <f>Data!H85</f>
        <v>No data</v>
      </c>
      <c r="H8" s="44" t="str">
        <f>Data!I85</f>
        <v>No data</v>
      </c>
      <c r="I8" s="94">
        <f>IFERROR(H8/P8,0)</f>
        <v>0</v>
      </c>
      <c r="J8" s="90" t="str">
        <f>Data!J85</f>
        <v>No data</v>
      </c>
      <c r="K8" s="94">
        <f>IFERROR(J8/P8,0)</f>
        <v>0</v>
      </c>
      <c r="L8" s="90" t="str">
        <f>Data!K85</f>
        <v>No data</v>
      </c>
      <c r="M8" s="94">
        <f>IFERROR(L8/P8,0)</f>
        <v>0</v>
      </c>
      <c r="N8" s="90" t="str">
        <f>Data!L85</f>
        <v>No data</v>
      </c>
      <c r="O8" s="94">
        <f>IFERROR(N8/P8,0)</f>
        <v>0</v>
      </c>
      <c r="P8" s="163" t="str">
        <f>Data!M85</f>
        <v>No data</v>
      </c>
      <c r="Q8" s="44" t="str">
        <f>Data!O85</f>
        <v>No data</v>
      </c>
      <c r="R8" s="94">
        <f>IFERROR(Q8/Y8,0)</f>
        <v>0</v>
      </c>
      <c r="S8" s="90" t="str">
        <f>Data!P85</f>
        <v>No data</v>
      </c>
      <c r="T8" s="94">
        <f>IFERROR(S8/Y8,0)</f>
        <v>0</v>
      </c>
      <c r="U8" s="137" t="str">
        <f>Data!Q85</f>
        <v>No data</v>
      </c>
      <c r="V8" s="94">
        <f>IFERROR(U8/Y8,0)</f>
        <v>0</v>
      </c>
      <c r="W8" s="90" t="str">
        <f>Data!R85</f>
        <v>No data</v>
      </c>
      <c r="X8" s="94">
        <f>IFERROR(W8/Y8,0)</f>
        <v>0</v>
      </c>
      <c r="Y8" s="163" t="str">
        <f>Data!S85</f>
        <v>No data</v>
      </c>
      <c r="Z8" s="95" t="str">
        <f>Data!U85</f>
        <v>No data</v>
      </c>
      <c r="AA8" s="96" t="str">
        <f>Data!V85</f>
        <v>No data</v>
      </c>
    </row>
    <row r="9" spans="1:28" s="16" customFormat="1" ht="21.75" customHeight="1" thickTop="1" thickBot="1" x14ac:dyDescent="0.3">
      <c r="B9" s="37" t="s">
        <v>73</v>
      </c>
      <c r="C9" s="37" t="s">
        <v>27</v>
      </c>
      <c r="D9" s="83">
        <v>1</v>
      </c>
      <c r="E9" s="37" t="s">
        <v>25</v>
      </c>
      <c r="F9" s="92" t="str">
        <f>Data!G86</f>
        <v>No data</v>
      </c>
      <c r="G9" s="100" t="str">
        <f>Data!H86</f>
        <v>No data</v>
      </c>
      <c r="H9" s="161" t="str">
        <f>Data!I86</f>
        <v>No data</v>
      </c>
      <c r="I9" s="93">
        <f t="shared" ref="I9:I26" si="0">IFERROR(H9/P9,0)</f>
        <v>0</v>
      </c>
      <c r="J9" s="91" t="str">
        <f>Data!J86</f>
        <v>No data</v>
      </c>
      <c r="K9" s="93">
        <f t="shared" ref="K9:K26" si="1">IFERROR(J9/P9,0)</f>
        <v>0</v>
      </c>
      <c r="L9" s="91" t="str">
        <f>Data!K86</f>
        <v>No data</v>
      </c>
      <c r="M9" s="93">
        <f t="shared" ref="M9:M26" si="2">IFERROR(L9/P9,0)</f>
        <v>0</v>
      </c>
      <c r="N9" s="91" t="str">
        <f>Data!L86</f>
        <v>No data</v>
      </c>
      <c r="O9" s="93">
        <f t="shared" ref="O9:O26" si="3">IFERROR(N9/P9,0)</f>
        <v>0</v>
      </c>
      <c r="P9" s="164" t="str">
        <f>Data!M86</f>
        <v>No data</v>
      </c>
      <c r="Q9" s="43" t="str">
        <f>Data!O86</f>
        <v>No data</v>
      </c>
      <c r="R9" s="93">
        <f t="shared" ref="R9:R26" si="4">IFERROR(Q9/Y9,0)</f>
        <v>0</v>
      </c>
      <c r="S9" s="91" t="str">
        <f>Data!P86</f>
        <v>No data</v>
      </c>
      <c r="T9" s="93">
        <f t="shared" ref="T9:T26" si="5">IFERROR(S9/Y9,0)</f>
        <v>0</v>
      </c>
      <c r="U9" s="138" t="str">
        <f>Data!Q86</f>
        <v>No data</v>
      </c>
      <c r="V9" s="93">
        <f t="shared" ref="V9:V26" si="6">IFERROR(U9/Y9,0)</f>
        <v>0</v>
      </c>
      <c r="W9" s="91" t="str">
        <f>Data!R86</f>
        <v>No data</v>
      </c>
      <c r="X9" s="93">
        <f t="shared" ref="X9:X26" si="7">IFERROR(W9/Y9,0)</f>
        <v>0</v>
      </c>
      <c r="Y9" s="164" t="str">
        <f>Data!S86</f>
        <v>No data</v>
      </c>
      <c r="Z9" s="97" t="str">
        <f>Data!U86</f>
        <v>No data</v>
      </c>
      <c r="AA9" s="98" t="str">
        <f>Data!V86</f>
        <v>No data</v>
      </c>
    </row>
    <row r="10" spans="1:28" s="16" customFormat="1" ht="21.75" customHeight="1" thickTop="1" thickBot="1" x14ac:dyDescent="0.4">
      <c r="B10" s="34" t="s">
        <v>84</v>
      </c>
      <c r="C10" s="34" t="s">
        <v>27</v>
      </c>
      <c r="D10" s="80">
        <v>2</v>
      </c>
      <c r="E10" s="34" t="s">
        <v>25</v>
      </c>
      <c r="F10" s="89" t="str">
        <f>Data!G87</f>
        <v>No data</v>
      </c>
      <c r="G10" s="99" t="str">
        <f>Data!H87</f>
        <v>No data</v>
      </c>
      <c r="H10" s="162" t="str">
        <f>Data!I87</f>
        <v>No data</v>
      </c>
      <c r="I10" s="94">
        <f t="shared" si="0"/>
        <v>0</v>
      </c>
      <c r="J10" s="90" t="str">
        <f>Data!J87</f>
        <v>No data</v>
      </c>
      <c r="K10" s="94">
        <f t="shared" si="1"/>
        <v>0</v>
      </c>
      <c r="L10" s="90" t="str">
        <f>Data!K87</f>
        <v>No data</v>
      </c>
      <c r="M10" s="94">
        <f t="shared" si="2"/>
        <v>0</v>
      </c>
      <c r="N10" s="90" t="str">
        <f>Data!L87</f>
        <v>No data</v>
      </c>
      <c r="O10" s="94">
        <f t="shared" si="3"/>
        <v>0</v>
      </c>
      <c r="P10" s="163" t="str">
        <f>Data!M87</f>
        <v>No data</v>
      </c>
      <c r="Q10" s="44" t="str">
        <f>Data!O87</f>
        <v>No data</v>
      </c>
      <c r="R10" s="94">
        <f t="shared" si="4"/>
        <v>0</v>
      </c>
      <c r="S10" s="90" t="str">
        <f>Data!P87</f>
        <v>No data</v>
      </c>
      <c r="T10" s="94">
        <f t="shared" si="5"/>
        <v>0</v>
      </c>
      <c r="U10" s="137" t="str">
        <f>Data!Q87</f>
        <v>No data</v>
      </c>
      <c r="V10" s="94">
        <f t="shared" si="6"/>
        <v>0</v>
      </c>
      <c r="W10" s="90" t="str">
        <f>Data!R87</f>
        <v>No data</v>
      </c>
      <c r="X10" s="94">
        <f t="shared" si="7"/>
        <v>0</v>
      </c>
      <c r="Y10" s="163" t="str">
        <f>Data!S87</f>
        <v>No data</v>
      </c>
      <c r="Z10" s="95" t="str">
        <f>Data!U87</f>
        <v>No data</v>
      </c>
      <c r="AA10" s="96" t="str">
        <f>Data!V87</f>
        <v>No data</v>
      </c>
    </row>
    <row r="11" spans="1:28" s="16" customFormat="1" ht="21.75" customHeight="1" thickTop="1" thickBot="1" x14ac:dyDescent="0.4">
      <c r="B11" s="39" t="s">
        <v>85</v>
      </c>
      <c r="C11" s="39" t="s">
        <v>27</v>
      </c>
      <c r="D11" s="85">
        <v>2</v>
      </c>
      <c r="E11" s="39" t="s">
        <v>25</v>
      </c>
      <c r="F11" s="92" t="str">
        <f>Data!G88</f>
        <v>No data</v>
      </c>
      <c r="G11" s="100" t="str">
        <f>Data!H88</f>
        <v>No data</v>
      </c>
      <c r="H11" s="161" t="str">
        <f>Data!I88</f>
        <v>No data</v>
      </c>
      <c r="I11" s="93">
        <f t="shared" si="0"/>
        <v>0</v>
      </c>
      <c r="J11" s="91" t="str">
        <f>Data!J88</f>
        <v>No data</v>
      </c>
      <c r="K11" s="93">
        <f t="shared" si="1"/>
        <v>0</v>
      </c>
      <c r="L11" s="91" t="str">
        <f>Data!K88</f>
        <v>No data</v>
      </c>
      <c r="M11" s="93">
        <f t="shared" si="2"/>
        <v>0</v>
      </c>
      <c r="N11" s="91" t="str">
        <f>Data!L88</f>
        <v>No data</v>
      </c>
      <c r="O11" s="93">
        <f t="shared" si="3"/>
        <v>0</v>
      </c>
      <c r="P11" s="164" t="str">
        <f>Data!M88</f>
        <v>No data</v>
      </c>
      <c r="Q11" s="43" t="str">
        <f>Data!O88</f>
        <v>No data</v>
      </c>
      <c r="R11" s="93">
        <f t="shared" si="4"/>
        <v>0</v>
      </c>
      <c r="S11" s="91" t="str">
        <f>Data!P88</f>
        <v>No data</v>
      </c>
      <c r="T11" s="93">
        <f t="shared" si="5"/>
        <v>0</v>
      </c>
      <c r="U11" s="138" t="str">
        <f>Data!Q88</f>
        <v>No data</v>
      </c>
      <c r="V11" s="93">
        <f t="shared" si="6"/>
        <v>0</v>
      </c>
      <c r="W11" s="91" t="str">
        <f>Data!R88</f>
        <v>No data</v>
      </c>
      <c r="X11" s="93">
        <f t="shared" si="7"/>
        <v>0</v>
      </c>
      <c r="Y11" s="164" t="str">
        <f>Data!S88</f>
        <v>No data</v>
      </c>
      <c r="Z11" s="97" t="str">
        <f>Data!U88</f>
        <v>No data</v>
      </c>
      <c r="AA11" s="98" t="str">
        <f>Data!V88</f>
        <v>No data</v>
      </c>
    </row>
    <row r="12" spans="1:28" s="16" customFormat="1" ht="21.75" customHeight="1" thickTop="1" thickBot="1" x14ac:dyDescent="0.4">
      <c r="B12" s="36" t="s">
        <v>86</v>
      </c>
      <c r="C12" s="36" t="s">
        <v>27</v>
      </c>
      <c r="D12" s="82">
        <v>2</v>
      </c>
      <c r="E12" s="36" t="s">
        <v>25</v>
      </c>
      <c r="F12" s="89" t="str">
        <f>Data!G89</f>
        <v>No data</v>
      </c>
      <c r="G12" s="99" t="str">
        <f>Data!H89</f>
        <v>No data</v>
      </c>
      <c r="H12" s="162" t="str">
        <f>Data!I89</f>
        <v>No data</v>
      </c>
      <c r="I12" s="94">
        <f t="shared" si="0"/>
        <v>0</v>
      </c>
      <c r="J12" s="90" t="str">
        <f>Data!J89</f>
        <v>No data</v>
      </c>
      <c r="K12" s="94">
        <f t="shared" si="1"/>
        <v>0</v>
      </c>
      <c r="L12" s="90" t="str">
        <f>Data!K89</f>
        <v>No data</v>
      </c>
      <c r="M12" s="94">
        <f t="shared" si="2"/>
        <v>0</v>
      </c>
      <c r="N12" s="90" t="str">
        <f>Data!L89</f>
        <v>No data</v>
      </c>
      <c r="O12" s="94">
        <f t="shared" si="3"/>
        <v>0</v>
      </c>
      <c r="P12" s="163" t="str">
        <f>Data!M89</f>
        <v>No data</v>
      </c>
      <c r="Q12" s="44" t="str">
        <f>Data!O89</f>
        <v>No data</v>
      </c>
      <c r="R12" s="94">
        <f t="shared" si="4"/>
        <v>0</v>
      </c>
      <c r="S12" s="90" t="str">
        <f>Data!P89</f>
        <v>No data</v>
      </c>
      <c r="T12" s="94">
        <f t="shared" si="5"/>
        <v>0</v>
      </c>
      <c r="U12" s="137" t="str">
        <f>Data!Q89</f>
        <v>No data</v>
      </c>
      <c r="V12" s="94">
        <f t="shared" si="6"/>
        <v>0</v>
      </c>
      <c r="W12" s="90" t="str">
        <f>Data!R89</f>
        <v>No data</v>
      </c>
      <c r="X12" s="94">
        <f t="shared" si="7"/>
        <v>0</v>
      </c>
      <c r="Y12" s="163" t="str">
        <f>Data!S89</f>
        <v>No data</v>
      </c>
      <c r="Z12" s="95" t="str">
        <f>Data!U89</f>
        <v>No data</v>
      </c>
      <c r="AA12" s="96" t="str">
        <f>Data!V89</f>
        <v>No data</v>
      </c>
    </row>
    <row r="13" spans="1:28" s="16" customFormat="1" ht="21.75" customHeight="1" thickTop="1" thickBot="1" x14ac:dyDescent="0.4">
      <c r="B13" s="37" t="s">
        <v>87</v>
      </c>
      <c r="C13" s="37" t="s">
        <v>27</v>
      </c>
      <c r="D13" s="83">
        <v>2</v>
      </c>
      <c r="E13" s="37" t="s">
        <v>25</v>
      </c>
      <c r="F13" s="92" t="str">
        <f>Data!G90</f>
        <v>No data</v>
      </c>
      <c r="G13" s="100" t="str">
        <f>Data!H90</f>
        <v>No data</v>
      </c>
      <c r="H13" s="161" t="str">
        <f>Data!I90</f>
        <v>No data</v>
      </c>
      <c r="I13" s="93">
        <f t="shared" si="0"/>
        <v>0</v>
      </c>
      <c r="J13" s="91" t="str">
        <f>Data!J90</f>
        <v>No data</v>
      </c>
      <c r="K13" s="93">
        <f t="shared" si="1"/>
        <v>0</v>
      </c>
      <c r="L13" s="91" t="str">
        <f>Data!K90</f>
        <v>No data</v>
      </c>
      <c r="M13" s="93">
        <f t="shared" si="2"/>
        <v>0</v>
      </c>
      <c r="N13" s="91" t="str">
        <f>Data!L90</f>
        <v>No data</v>
      </c>
      <c r="O13" s="93">
        <f t="shared" si="3"/>
        <v>0</v>
      </c>
      <c r="P13" s="164" t="str">
        <f>Data!M90</f>
        <v>No data</v>
      </c>
      <c r="Q13" s="43" t="str">
        <f>Data!O90</f>
        <v>No data</v>
      </c>
      <c r="R13" s="93">
        <f t="shared" si="4"/>
        <v>0</v>
      </c>
      <c r="S13" s="91" t="str">
        <f>Data!P90</f>
        <v>No data</v>
      </c>
      <c r="T13" s="93">
        <f t="shared" si="5"/>
        <v>0</v>
      </c>
      <c r="U13" s="138" t="str">
        <f>Data!Q90</f>
        <v>No data</v>
      </c>
      <c r="V13" s="93">
        <f t="shared" si="6"/>
        <v>0</v>
      </c>
      <c r="W13" s="91" t="str">
        <f>Data!R90</f>
        <v>No data</v>
      </c>
      <c r="X13" s="93">
        <f t="shared" si="7"/>
        <v>0</v>
      </c>
      <c r="Y13" s="164" t="str">
        <f>Data!S90</f>
        <v>No data</v>
      </c>
      <c r="Z13" s="97" t="str">
        <f>Data!U90</f>
        <v>No data</v>
      </c>
      <c r="AA13" s="98" t="str">
        <f>Data!V90</f>
        <v>No data</v>
      </c>
    </row>
    <row r="14" spans="1:28" s="16" customFormat="1" ht="21.75" customHeight="1" thickTop="1" thickBot="1" x14ac:dyDescent="0.4">
      <c r="B14" s="36" t="s">
        <v>88</v>
      </c>
      <c r="C14" s="36" t="s">
        <v>27</v>
      </c>
      <c r="D14" s="82">
        <v>2</v>
      </c>
      <c r="E14" s="36" t="s">
        <v>25</v>
      </c>
      <c r="F14" s="89" t="str">
        <f>Data!G91</f>
        <v>No data</v>
      </c>
      <c r="G14" s="99" t="str">
        <f>Data!H91</f>
        <v>No data</v>
      </c>
      <c r="H14" s="162" t="str">
        <f>Data!I91</f>
        <v>No data</v>
      </c>
      <c r="I14" s="94">
        <f t="shared" si="0"/>
        <v>0</v>
      </c>
      <c r="J14" s="90" t="str">
        <f>Data!J91</f>
        <v>No data</v>
      </c>
      <c r="K14" s="94">
        <f t="shared" si="1"/>
        <v>0</v>
      </c>
      <c r="L14" s="90" t="str">
        <f>Data!K91</f>
        <v>No data</v>
      </c>
      <c r="M14" s="94">
        <f t="shared" si="2"/>
        <v>0</v>
      </c>
      <c r="N14" s="90" t="str">
        <f>Data!L91</f>
        <v>No data</v>
      </c>
      <c r="O14" s="94">
        <f t="shared" si="3"/>
        <v>0</v>
      </c>
      <c r="P14" s="163" t="str">
        <f>Data!M91</f>
        <v>No data</v>
      </c>
      <c r="Q14" s="44" t="str">
        <f>Data!O91</f>
        <v>No data</v>
      </c>
      <c r="R14" s="94">
        <f t="shared" si="4"/>
        <v>0</v>
      </c>
      <c r="S14" s="90" t="str">
        <f>Data!P91</f>
        <v>No data</v>
      </c>
      <c r="T14" s="94">
        <f t="shared" si="5"/>
        <v>0</v>
      </c>
      <c r="U14" s="137" t="str">
        <f>Data!Q91</f>
        <v>No data</v>
      </c>
      <c r="V14" s="94">
        <f t="shared" si="6"/>
        <v>0</v>
      </c>
      <c r="W14" s="90" t="str">
        <f>Data!R91</f>
        <v>No data</v>
      </c>
      <c r="X14" s="94">
        <f t="shared" si="7"/>
        <v>0</v>
      </c>
      <c r="Y14" s="163" t="str">
        <f>Data!S91</f>
        <v>No data</v>
      </c>
      <c r="Z14" s="95" t="str">
        <f>Data!U91</f>
        <v>No data</v>
      </c>
      <c r="AA14" s="96" t="str">
        <f>Data!V91</f>
        <v>No data</v>
      </c>
    </row>
    <row r="15" spans="1:28" s="16" customFormat="1" ht="21.75" customHeight="1" thickTop="1" thickBot="1" x14ac:dyDescent="0.4">
      <c r="B15" s="37" t="s">
        <v>62</v>
      </c>
      <c r="C15" s="37" t="s">
        <v>27</v>
      </c>
      <c r="D15" s="83">
        <v>2</v>
      </c>
      <c r="E15" s="37" t="s">
        <v>25</v>
      </c>
      <c r="F15" s="92" t="str">
        <f>Data!G92</f>
        <v>No data</v>
      </c>
      <c r="G15" s="100" t="str">
        <f>Data!H92</f>
        <v>No data</v>
      </c>
      <c r="H15" s="161" t="str">
        <f>Data!I92</f>
        <v>No data</v>
      </c>
      <c r="I15" s="93">
        <f t="shared" si="0"/>
        <v>0</v>
      </c>
      <c r="J15" s="91" t="str">
        <f>Data!J92</f>
        <v>No data</v>
      </c>
      <c r="K15" s="93">
        <f t="shared" si="1"/>
        <v>0</v>
      </c>
      <c r="L15" s="91" t="str">
        <f>Data!K92</f>
        <v>No data</v>
      </c>
      <c r="M15" s="93">
        <f t="shared" si="2"/>
        <v>0</v>
      </c>
      <c r="N15" s="91" t="str">
        <f>Data!L92</f>
        <v>No data</v>
      </c>
      <c r="O15" s="93">
        <f t="shared" si="3"/>
        <v>0</v>
      </c>
      <c r="P15" s="164" t="str">
        <f>Data!M92</f>
        <v>No data</v>
      </c>
      <c r="Q15" s="43" t="str">
        <f>Data!O92</f>
        <v>No data</v>
      </c>
      <c r="R15" s="93">
        <f t="shared" si="4"/>
        <v>0</v>
      </c>
      <c r="S15" s="91" t="str">
        <f>Data!P92</f>
        <v>No data</v>
      </c>
      <c r="T15" s="93">
        <f t="shared" si="5"/>
        <v>0</v>
      </c>
      <c r="U15" s="138" t="str">
        <f>Data!Q92</f>
        <v>No data</v>
      </c>
      <c r="V15" s="93">
        <f t="shared" si="6"/>
        <v>0</v>
      </c>
      <c r="W15" s="91" t="str">
        <f>Data!R92</f>
        <v>No data</v>
      </c>
      <c r="X15" s="93">
        <f t="shared" si="7"/>
        <v>0</v>
      </c>
      <c r="Y15" s="164" t="str">
        <f>Data!S92</f>
        <v>No data</v>
      </c>
      <c r="Z15" s="97" t="str">
        <f>Data!U92</f>
        <v>No data</v>
      </c>
      <c r="AA15" s="98" t="str">
        <f>Data!V92</f>
        <v>No data</v>
      </c>
    </row>
    <row r="16" spans="1:28" s="16" customFormat="1" ht="21.75" customHeight="1" thickTop="1" thickBot="1" x14ac:dyDescent="0.4">
      <c r="B16" s="40" t="s">
        <v>77</v>
      </c>
      <c r="C16" s="40" t="s">
        <v>27</v>
      </c>
      <c r="D16" s="86">
        <v>2</v>
      </c>
      <c r="E16" s="40" t="s">
        <v>25</v>
      </c>
      <c r="F16" s="89" t="str">
        <f>Data!G93</f>
        <v>No data</v>
      </c>
      <c r="G16" s="99" t="str">
        <f>Data!H93</f>
        <v>No data</v>
      </c>
      <c r="H16" s="162" t="str">
        <f>Data!I93</f>
        <v>No data</v>
      </c>
      <c r="I16" s="94">
        <f t="shared" si="0"/>
        <v>0</v>
      </c>
      <c r="J16" s="90" t="str">
        <f>Data!J93</f>
        <v>No data</v>
      </c>
      <c r="K16" s="94">
        <f t="shared" si="1"/>
        <v>0</v>
      </c>
      <c r="L16" s="90" t="str">
        <f>Data!K93</f>
        <v>No data</v>
      </c>
      <c r="M16" s="94">
        <f t="shared" si="2"/>
        <v>0</v>
      </c>
      <c r="N16" s="90" t="str">
        <f>Data!L93</f>
        <v>No data</v>
      </c>
      <c r="O16" s="94">
        <f t="shared" si="3"/>
        <v>0</v>
      </c>
      <c r="P16" s="163" t="str">
        <f>Data!M93</f>
        <v>No data</v>
      </c>
      <c r="Q16" s="44" t="str">
        <f>Data!O93</f>
        <v>No data</v>
      </c>
      <c r="R16" s="94">
        <f t="shared" si="4"/>
        <v>0</v>
      </c>
      <c r="S16" s="90" t="str">
        <f>Data!P93</f>
        <v>No data</v>
      </c>
      <c r="T16" s="94">
        <f t="shared" si="5"/>
        <v>0</v>
      </c>
      <c r="U16" s="137" t="str">
        <f>Data!Q93</f>
        <v>No data</v>
      </c>
      <c r="V16" s="94">
        <f t="shared" si="6"/>
        <v>0</v>
      </c>
      <c r="W16" s="90" t="str">
        <f>Data!R93</f>
        <v>No data</v>
      </c>
      <c r="X16" s="94">
        <f t="shared" si="7"/>
        <v>0</v>
      </c>
      <c r="Y16" s="163" t="str">
        <f>Data!S93</f>
        <v>No data</v>
      </c>
      <c r="Z16" s="95" t="str">
        <f>Data!U93</f>
        <v>No data</v>
      </c>
      <c r="AA16" s="96" t="str">
        <f>Data!V93</f>
        <v>No data</v>
      </c>
    </row>
    <row r="17" spans="2:27" s="16" customFormat="1" ht="21.75" customHeight="1" thickTop="1" thickBot="1" x14ac:dyDescent="0.4">
      <c r="B17" s="37" t="s">
        <v>72</v>
      </c>
      <c r="C17" s="37" t="s">
        <v>27</v>
      </c>
      <c r="D17" s="83">
        <v>2</v>
      </c>
      <c r="E17" s="37" t="s">
        <v>25</v>
      </c>
      <c r="F17" s="92" t="str">
        <f>Data!G94</f>
        <v>No data</v>
      </c>
      <c r="G17" s="100" t="str">
        <f>Data!H94</f>
        <v>No data</v>
      </c>
      <c r="H17" s="161" t="str">
        <f>Data!I94</f>
        <v>No data</v>
      </c>
      <c r="I17" s="93">
        <f t="shared" si="0"/>
        <v>0</v>
      </c>
      <c r="J17" s="91" t="str">
        <f>Data!J94</f>
        <v>No data</v>
      </c>
      <c r="K17" s="93">
        <f t="shared" si="1"/>
        <v>0</v>
      </c>
      <c r="L17" s="91" t="str">
        <f>Data!K94</f>
        <v>No data</v>
      </c>
      <c r="M17" s="93">
        <f t="shared" si="2"/>
        <v>0</v>
      </c>
      <c r="N17" s="91" t="str">
        <f>Data!L94</f>
        <v>No data</v>
      </c>
      <c r="O17" s="93">
        <f t="shared" si="3"/>
        <v>0</v>
      </c>
      <c r="P17" s="164" t="str">
        <f>Data!M94</f>
        <v>No data</v>
      </c>
      <c r="Q17" s="43" t="str">
        <f>Data!O94</f>
        <v>No data</v>
      </c>
      <c r="R17" s="93">
        <f t="shared" si="4"/>
        <v>0</v>
      </c>
      <c r="S17" s="91" t="str">
        <f>Data!P94</f>
        <v>No data</v>
      </c>
      <c r="T17" s="93">
        <f t="shared" si="5"/>
        <v>0</v>
      </c>
      <c r="U17" s="138" t="str">
        <f>Data!Q94</f>
        <v>No data</v>
      </c>
      <c r="V17" s="93">
        <f t="shared" si="6"/>
        <v>0</v>
      </c>
      <c r="W17" s="91" t="str">
        <f>Data!R94</f>
        <v>No data</v>
      </c>
      <c r="X17" s="93">
        <f t="shared" si="7"/>
        <v>0</v>
      </c>
      <c r="Y17" s="164" t="str">
        <f>Data!S94</f>
        <v>No data</v>
      </c>
      <c r="Z17" s="97" t="str">
        <f>Data!U94</f>
        <v>No data</v>
      </c>
      <c r="AA17" s="98" t="str">
        <f>Data!V94</f>
        <v>No data</v>
      </c>
    </row>
    <row r="18" spans="2:27" s="16" customFormat="1" ht="21.75" customHeight="1" thickTop="1" thickBot="1" x14ac:dyDescent="0.4">
      <c r="B18" s="36" t="s">
        <v>89</v>
      </c>
      <c r="C18" s="36" t="s">
        <v>27</v>
      </c>
      <c r="D18" s="82">
        <v>2</v>
      </c>
      <c r="E18" s="36" t="s">
        <v>94</v>
      </c>
      <c r="F18" s="89" t="str">
        <f>Data!G95</f>
        <v>No data</v>
      </c>
      <c r="G18" s="99" t="str">
        <f>Data!H95</f>
        <v>No data</v>
      </c>
      <c r="H18" s="162" t="str">
        <f>Data!I95</f>
        <v>No data</v>
      </c>
      <c r="I18" s="94">
        <f t="shared" si="0"/>
        <v>0</v>
      </c>
      <c r="J18" s="90" t="str">
        <f>Data!J95</f>
        <v>No data</v>
      </c>
      <c r="K18" s="94">
        <f t="shared" si="1"/>
        <v>0</v>
      </c>
      <c r="L18" s="90" t="str">
        <f>Data!K95</f>
        <v>No data</v>
      </c>
      <c r="M18" s="94">
        <f t="shared" si="2"/>
        <v>0</v>
      </c>
      <c r="N18" s="90" t="str">
        <f>Data!L95</f>
        <v>No data</v>
      </c>
      <c r="O18" s="94">
        <f t="shared" si="3"/>
        <v>0</v>
      </c>
      <c r="P18" s="163" t="str">
        <f>Data!M95</f>
        <v>No data</v>
      </c>
      <c r="Q18" s="44" t="str">
        <f>Data!O95</f>
        <v>No data</v>
      </c>
      <c r="R18" s="94">
        <f t="shared" si="4"/>
        <v>0</v>
      </c>
      <c r="S18" s="90" t="str">
        <f>Data!P95</f>
        <v>No data</v>
      </c>
      <c r="T18" s="94">
        <f t="shared" si="5"/>
        <v>0</v>
      </c>
      <c r="U18" s="137" t="str">
        <f>Data!Q95</f>
        <v>No data</v>
      </c>
      <c r="V18" s="94">
        <f t="shared" si="6"/>
        <v>0</v>
      </c>
      <c r="W18" s="90" t="str">
        <f>Data!R95</f>
        <v>No data</v>
      </c>
      <c r="X18" s="94">
        <f t="shared" si="7"/>
        <v>0</v>
      </c>
      <c r="Y18" s="163" t="str">
        <f>Data!S95</f>
        <v>No data</v>
      </c>
      <c r="Z18" s="95" t="str">
        <f>Data!U95</f>
        <v>No data</v>
      </c>
      <c r="AA18" s="96" t="str">
        <f>Data!V95</f>
        <v>No data</v>
      </c>
    </row>
    <row r="19" spans="2:27" s="16" customFormat="1" ht="21.75" customHeight="1" thickTop="1" thickBot="1" x14ac:dyDescent="0.4">
      <c r="B19" s="37" t="s">
        <v>79</v>
      </c>
      <c r="C19" s="37" t="s">
        <v>27</v>
      </c>
      <c r="D19" s="83">
        <v>2</v>
      </c>
      <c r="E19" s="37" t="s">
        <v>26</v>
      </c>
      <c r="F19" s="92" t="str">
        <f>Data!G96</f>
        <v>No data</v>
      </c>
      <c r="G19" s="100" t="str">
        <f>Data!H96</f>
        <v>No data</v>
      </c>
      <c r="H19" s="161" t="str">
        <f>Data!I96</f>
        <v>No data</v>
      </c>
      <c r="I19" s="93">
        <f t="shared" si="0"/>
        <v>0</v>
      </c>
      <c r="J19" s="91" t="str">
        <f>Data!J96</f>
        <v>No data</v>
      </c>
      <c r="K19" s="93">
        <f t="shared" si="1"/>
        <v>0</v>
      </c>
      <c r="L19" s="91" t="str">
        <f>Data!K96</f>
        <v>No data</v>
      </c>
      <c r="M19" s="93">
        <f t="shared" si="2"/>
        <v>0</v>
      </c>
      <c r="N19" s="91" t="str">
        <f>Data!L96</f>
        <v>No data</v>
      </c>
      <c r="O19" s="93">
        <f t="shared" si="3"/>
        <v>0</v>
      </c>
      <c r="P19" s="164" t="str">
        <f>Data!M96</f>
        <v>No data</v>
      </c>
      <c r="Q19" s="43" t="str">
        <f>Data!O96</f>
        <v>No data</v>
      </c>
      <c r="R19" s="93">
        <f t="shared" si="4"/>
        <v>0</v>
      </c>
      <c r="S19" s="91" t="str">
        <f>Data!P96</f>
        <v>No data</v>
      </c>
      <c r="T19" s="93">
        <f t="shared" si="5"/>
        <v>0</v>
      </c>
      <c r="U19" s="138" t="str">
        <f>Data!Q96</f>
        <v>No data</v>
      </c>
      <c r="V19" s="93">
        <f t="shared" si="6"/>
        <v>0</v>
      </c>
      <c r="W19" s="91" t="str">
        <f>Data!R96</f>
        <v>No data</v>
      </c>
      <c r="X19" s="93">
        <f t="shared" si="7"/>
        <v>0</v>
      </c>
      <c r="Y19" s="164" t="str">
        <f>Data!S96</f>
        <v>No data</v>
      </c>
      <c r="Z19" s="97" t="str">
        <f>Data!U96</f>
        <v>No data</v>
      </c>
      <c r="AA19" s="98" t="str">
        <f>Data!V96</f>
        <v>No data</v>
      </c>
    </row>
    <row r="20" spans="2:27" s="16" customFormat="1" ht="21.75" customHeight="1" thickTop="1" thickBot="1" x14ac:dyDescent="0.4">
      <c r="B20" s="36" t="s">
        <v>74</v>
      </c>
      <c r="C20" s="36" t="s">
        <v>27</v>
      </c>
      <c r="D20" s="82">
        <v>2</v>
      </c>
      <c r="E20" s="36" t="s">
        <v>26</v>
      </c>
      <c r="F20" s="89" t="str">
        <f>Data!G97</f>
        <v>No data</v>
      </c>
      <c r="G20" s="99" t="str">
        <f>Data!H97</f>
        <v>No data</v>
      </c>
      <c r="H20" s="162" t="str">
        <f>Data!I97</f>
        <v>No data</v>
      </c>
      <c r="I20" s="94">
        <f t="shared" si="0"/>
        <v>0</v>
      </c>
      <c r="J20" s="90" t="str">
        <f>Data!J97</f>
        <v>No data</v>
      </c>
      <c r="K20" s="94">
        <f t="shared" si="1"/>
        <v>0</v>
      </c>
      <c r="L20" s="90" t="str">
        <f>Data!K97</f>
        <v>No data</v>
      </c>
      <c r="M20" s="94">
        <f t="shared" si="2"/>
        <v>0</v>
      </c>
      <c r="N20" s="90" t="str">
        <f>Data!L97</f>
        <v>No data</v>
      </c>
      <c r="O20" s="94">
        <f t="shared" si="3"/>
        <v>0</v>
      </c>
      <c r="P20" s="163" t="str">
        <f>Data!M97</f>
        <v>No data</v>
      </c>
      <c r="Q20" s="44" t="str">
        <f>Data!O97</f>
        <v>No data</v>
      </c>
      <c r="R20" s="94">
        <f t="shared" si="4"/>
        <v>0</v>
      </c>
      <c r="S20" s="90" t="str">
        <f>Data!P97</f>
        <v>No data</v>
      </c>
      <c r="T20" s="94">
        <f t="shared" si="5"/>
        <v>0</v>
      </c>
      <c r="U20" s="137" t="str">
        <f>Data!Q97</f>
        <v>No data</v>
      </c>
      <c r="V20" s="94">
        <f t="shared" si="6"/>
        <v>0</v>
      </c>
      <c r="W20" s="90" t="str">
        <f>Data!R97</f>
        <v>No data</v>
      </c>
      <c r="X20" s="94">
        <f t="shared" si="7"/>
        <v>0</v>
      </c>
      <c r="Y20" s="163" t="str">
        <f>Data!S97</f>
        <v>No data</v>
      </c>
      <c r="Z20" s="95" t="str">
        <f>Data!U97</f>
        <v>No data</v>
      </c>
      <c r="AA20" s="96" t="str">
        <f>Data!V97</f>
        <v>No data</v>
      </c>
    </row>
    <row r="21" spans="2:27" s="16" customFormat="1" ht="21.75" customHeight="1" thickTop="1" thickBot="1" x14ac:dyDescent="0.4">
      <c r="B21" s="37" t="s">
        <v>70</v>
      </c>
      <c r="C21" s="37" t="s">
        <v>27</v>
      </c>
      <c r="D21" s="83">
        <v>2</v>
      </c>
      <c r="E21" s="37" t="s">
        <v>26</v>
      </c>
      <c r="F21" s="92" t="str">
        <f>Data!G98</f>
        <v>No data</v>
      </c>
      <c r="G21" s="100" t="str">
        <f>Data!H98</f>
        <v>No data</v>
      </c>
      <c r="H21" s="161" t="str">
        <f>Data!I98</f>
        <v>No data</v>
      </c>
      <c r="I21" s="93">
        <f t="shared" si="0"/>
        <v>0</v>
      </c>
      <c r="J21" s="91" t="str">
        <f>Data!J98</f>
        <v>No data</v>
      </c>
      <c r="K21" s="93">
        <f t="shared" si="1"/>
        <v>0</v>
      </c>
      <c r="L21" s="91" t="str">
        <f>Data!K98</f>
        <v>No data</v>
      </c>
      <c r="M21" s="93">
        <f t="shared" si="2"/>
        <v>0</v>
      </c>
      <c r="N21" s="91" t="str">
        <f>Data!L98</f>
        <v>No data</v>
      </c>
      <c r="O21" s="93">
        <f t="shared" si="3"/>
        <v>0</v>
      </c>
      <c r="P21" s="164" t="str">
        <f>Data!M98</f>
        <v>No data</v>
      </c>
      <c r="Q21" s="43" t="str">
        <f>Data!O98</f>
        <v>No data</v>
      </c>
      <c r="R21" s="93">
        <f t="shared" si="4"/>
        <v>0</v>
      </c>
      <c r="S21" s="91" t="str">
        <f>Data!P98</f>
        <v>No data</v>
      </c>
      <c r="T21" s="93">
        <f t="shared" si="5"/>
        <v>0</v>
      </c>
      <c r="U21" s="138" t="str">
        <f>Data!Q98</f>
        <v>No data</v>
      </c>
      <c r="V21" s="93">
        <f t="shared" si="6"/>
        <v>0</v>
      </c>
      <c r="W21" s="91" t="str">
        <f>Data!R98</f>
        <v>No data</v>
      </c>
      <c r="X21" s="93">
        <f t="shared" si="7"/>
        <v>0</v>
      </c>
      <c r="Y21" s="164" t="str">
        <f>Data!S98</f>
        <v>No data</v>
      </c>
      <c r="Z21" s="97" t="str">
        <f>Data!U98</f>
        <v>No data</v>
      </c>
      <c r="AA21" s="98" t="str">
        <f>Data!V98</f>
        <v>No data</v>
      </c>
    </row>
    <row r="22" spans="2:27" s="16" customFormat="1" ht="21.75" customHeight="1" thickTop="1" thickBot="1" x14ac:dyDescent="0.4">
      <c r="B22" s="40" t="s">
        <v>90</v>
      </c>
      <c r="C22" s="40" t="s">
        <v>27</v>
      </c>
      <c r="D22" s="86">
        <v>2</v>
      </c>
      <c r="E22" s="40" t="s">
        <v>26</v>
      </c>
      <c r="F22" s="89" t="str">
        <f>Data!G99</f>
        <v>No data</v>
      </c>
      <c r="G22" s="99" t="str">
        <f>Data!H99</f>
        <v>No data</v>
      </c>
      <c r="H22" s="162" t="str">
        <f>Data!I99</f>
        <v>No data</v>
      </c>
      <c r="I22" s="94">
        <f t="shared" si="0"/>
        <v>0</v>
      </c>
      <c r="J22" s="90" t="str">
        <f>Data!J99</f>
        <v>No data</v>
      </c>
      <c r="K22" s="94">
        <f t="shared" si="1"/>
        <v>0</v>
      </c>
      <c r="L22" s="90" t="str">
        <f>Data!K99</f>
        <v>No data</v>
      </c>
      <c r="M22" s="94">
        <f t="shared" si="2"/>
        <v>0</v>
      </c>
      <c r="N22" s="90" t="str">
        <f>Data!L99</f>
        <v>No data</v>
      </c>
      <c r="O22" s="94">
        <f t="shared" si="3"/>
        <v>0</v>
      </c>
      <c r="P22" s="163" t="str">
        <f>Data!M99</f>
        <v>No data</v>
      </c>
      <c r="Q22" s="44" t="str">
        <f>Data!O99</f>
        <v>No data</v>
      </c>
      <c r="R22" s="94">
        <f t="shared" si="4"/>
        <v>0</v>
      </c>
      <c r="S22" s="90" t="str">
        <f>Data!P99</f>
        <v>No data</v>
      </c>
      <c r="T22" s="178">
        <f t="shared" si="5"/>
        <v>0</v>
      </c>
      <c r="U22" s="137" t="str">
        <f>Data!Q99</f>
        <v>No data</v>
      </c>
      <c r="V22" s="94">
        <f t="shared" si="6"/>
        <v>0</v>
      </c>
      <c r="W22" s="90" t="str">
        <f>Data!R99</f>
        <v>No data</v>
      </c>
      <c r="X22" s="94">
        <f t="shared" si="7"/>
        <v>0</v>
      </c>
      <c r="Y22" s="163" t="str">
        <f>Data!S99</f>
        <v>No data</v>
      </c>
      <c r="Z22" s="95" t="str">
        <f>Data!U99</f>
        <v>No data</v>
      </c>
      <c r="AA22" s="96" t="str">
        <f>Data!V99</f>
        <v>No data</v>
      </c>
    </row>
    <row r="23" spans="2:27" s="16" customFormat="1" ht="21.75" customHeight="1" thickTop="1" thickBot="1" x14ac:dyDescent="0.4">
      <c r="B23" s="41" t="s">
        <v>66</v>
      </c>
      <c r="C23" s="41" t="s">
        <v>27</v>
      </c>
      <c r="D23" s="87">
        <v>2</v>
      </c>
      <c r="E23" s="41" t="s">
        <v>26</v>
      </c>
      <c r="F23" s="92" t="str">
        <f>Data!G100</f>
        <v>No data</v>
      </c>
      <c r="G23" s="100" t="str">
        <f>Data!H100</f>
        <v>No data</v>
      </c>
      <c r="H23" s="43" t="str">
        <f>Data!I100</f>
        <v>No data</v>
      </c>
      <c r="I23" s="93">
        <f t="shared" si="0"/>
        <v>0</v>
      </c>
      <c r="J23" s="91" t="str">
        <f>Data!J100</f>
        <v>No data</v>
      </c>
      <c r="K23" s="93">
        <f t="shared" si="1"/>
        <v>0</v>
      </c>
      <c r="L23" s="91" t="str">
        <f>Data!K100</f>
        <v>No data</v>
      </c>
      <c r="M23" s="93">
        <f t="shared" si="2"/>
        <v>0</v>
      </c>
      <c r="N23" s="91" t="str">
        <f>Data!L100</f>
        <v>No data</v>
      </c>
      <c r="O23" s="93">
        <f t="shared" si="3"/>
        <v>0</v>
      </c>
      <c r="P23" s="164" t="str">
        <f>Data!M100</f>
        <v>No data</v>
      </c>
      <c r="Q23" s="43" t="str">
        <f>Data!O100</f>
        <v>No data</v>
      </c>
      <c r="R23" s="93">
        <f t="shared" si="4"/>
        <v>0</v>
      </c>
      <c r="S23" s="91" t="str">
        <f>Data!P100</f>
        <v>No data</v>
      </c>
      <c r="T23" s="93">
        <f t="shared" si="5"/>
        <v>0</v>
      </c>
      <c r="U23" s="139" t="str">
        <f>Data!Q100</f>
        <v>No data</v>
      </c>
      <c r="V23" s="93">
        <f t="shared" si="6"/>
        <v>0</v>
      </c>
      <c r="W23" s="91" t="str">
        <f>Data!R100</f>
        <v>No data</v>
      </c>
      <c r="X23" s="93">
        <f t="shared" si="7"/>
        <v>0</v>
      </c>
      <c r="Y23" s="164" t="str">
        <f>Data!S100</f>
        <v>No data</v>
      </c>
      <c r="Z23" s="97" t="str">
        <f>Data!U100</f>
        <v>No data</v>
      </c>
      <c r="AA23" s="98" t="str">
        <f>Data!V100</f>
        <v>No data</v>
      </c>
    </row>
    <row r="24" spans="2:27" s="16" customFormat="1" ht="21.75" customHeight="1" thickTop="1" thickBot="1" x14ac:dyDescent="0.4">
      <c r="B24" s="42" t="s">
        <v>67</v>
      </c>
      <c r="C24" s="42" t="s">
        <v>27</v>
      </c>
      <c r="D24" s="88">
        <v>2</v>
      </c>
      <c r="E24" s="42" t="s">
        <v>26</v>
      </c>
      <c r="F24" s="89" t="str">
        <f>Data!G101</f>
        <v>No data</v>
      </c>
      <c r="G24" s="99" t="str">
        <f>Data!H101</f>
        <v>No data</v>
      </c>
      <c r="H24" s="44" t="str">
        <f>Data!I101</f>
        <v>No data</v>
      </c>
      <c r="I24" s="94">
        <f t="shared" si="0"/>
        <v>0</v>
      </c>
      <c r="J24" s="90" t="str">
        <f>Data!J101</f>
        <v>No data</v>
      </c>
      <c r="K24" s="94">
        <f t="shared" si="1"/>
        <v>0</v>
      </c>
      <c r="L24" s="90" t="str">
        <f>Data!K101</f>
        <v>No data</v>
      </c>
      <c r="M24" s="94">
        <f t="shared" si="2"/>
        <v>0</v>
      </c>
      <c r="N24" s="90" t="str">
        <f>Data!L101</f>
        <v>No data</v>
      </c>
      <c r="O24" s="94">
        <f t="shared" si="3"/>
        <v>0</v>
      </c>
      <c r="P24" s="163" t="str">
        <f>Data!M101</f>
        <v>No data</v>
      </c>
      <c r="Q24" s="44" t="str">
        <f>Data!O101</f>
        <v>No data</v>
      </c>
      <c r="R24" s="94">
        <f t="shared" si="4"/>
        <v>0</v>
      </c>
      <c r="S24" s="90" t="str">
        <f>Data!P101</f>
        <v>No data</v>
      </c>
      <c r="T24" s="94">
        <f t="shared" si="5"/>
        <v>0</v>
      </c>
      <c r="U24" s="137" t="str">
        <f>Data!Q101</f>
        <v>No data</v>
      </c>
      <c r="V24" s="94">
        <f t="shared" si="6"/>
        <v>0</v>
      </c>
      <c r="W24" s="90" t="str">
        <f>Data!R101</f>
        <v>No data</v>
      </c>
      <c r="X24" s="94">
        <f t="shared" si="7"/>
        <v>0</v>
      </c>
      <c r="Y24" s="163" t="str">
        <f>Data!S101</f>
        <v>No data</v>
      </c>
      <c r="Z24" s="95" t="str">
        <f>Data!U101</f>
        <v>No data</v>
      </c>
      <c r="AA24" s="96" t="str">
        <f>Data!V101</f>
        <v>No data</v>
      </c>
    </row>
    <row r="25" spans="2:27" s="16" customFormat="1" ht="21.75" customHeight="1" thickTop="1" thickBot="1" x14ac:dyDescent="0.4">
      <c r="B25" s="39" t="s">
        <v>81</v>
      </c>
      <c r="C25" s="39" t="s">
        <v>27</v>
      </c>
      <c r="D25" s="85">
        <v>2</v>
      </c>
      <c r="E25" s="39" t="s">
        <v>26</v>
      </c>
      <c r="F25" s="92" t="str">
        <f>Data!G102</f>
        <v>No data</v>
      </c>
      <c r="G25" s="100" t="str">
        <f>Data!H102</f>
        <v>No data</v>
      </c>
      <c r="H25" s="43" t="str">
        <f>Data!I102</f>
        <v>No data</v>
      </c>
      <c r="I25" s="93">
        <f t="shared" si="0"/>
        <v>0</v>
      </c>
      <c r="J25" s="91" t="str">
        <f>Data!J102</f>
        <v>No data</v>
      </c>
      <c r="K25" s="93">
        <f t="shared" si="1"/>
        <v>0</v>
      </c>
      <c r="L25" s="91" t="str">
        <f>Data!K102</f>
        <v>No data</v>
      </c>
      <c r="M25" s="93">
        <f t="shared" si="2"/>
        <v>0</v>
      </c>
      <c r="N25" s="91" t="str">
        <f>Data!L102</f>
        <v>No data</v>
      </c>
      <c r="O25" s="93">
        <f t="shared" si="3"/>
        <v>0</v>
      </c>
      <c r="P25" s="164" t="str">
        <f>Data!M102</f>
        <v>No data</v>
      </c>
      <c r="Q25" s="43" t="str">
        <f>Data!O102</f>
        <v>No data</v>
      </c>
      <c r="R25" s="93">
        <f t="shared" si="4"/>
        <v>0</v>
      </c>
      <c r="S25" s="91" t="str">
        <f>Data!P102</f>
        <v>No data</v>
      </c>
      <c r="T25" s="93">
        <f t="shared" si="5"/>
        <v>0</v>
      </c>
      <c r="U25" s="139" t="str">
        <f>Data!Q102</f>
        <v>No data</v>
      </c>
      <c r="V25" s="93">
        <f t="shared" si="6"/>
        <v>0</v>
      </c>
      <c r="W25" s="91" t="str">
        <f>Data!R102</f>
        <v>No data</v>
      </c>
      <c r="X25" s="93">
        <f t="shared" si="7"/>
        <v>0</v>
      </c>
      <c r="Y25" s="164" t="str">
        <f>Data!S102</f>
        <v>No data</v>
      </c>
      <c r="Z25" s="97" t="str">
        <f>Data!U102</f>
        <v>No data</v>
      </c>
      <c r="AA25" s="98" t="str">
        <f>Data!V102</f>
        <v>No data</v>
      </c>
    </row>
    <row r="26" spans="2:27" ht="20.25" customHeight="1" thickTop="1" thickBot="1" x14ac:dyDescent="0.4">
      <c r="B26" s="42" t="s">
        <v>68</v>
      </c>
      <c r="C26" s="42" t="s">
        <v>27</v>
      </c>
      <c r="D26" s="88">
        <v>2</v>
      </c>
      <c r="E26" s="42" t="s">
        <v>26</v>
      </c>
      <c r="F26" s="89" t="str">
        <f>Data!G103</f>
        <v>No data</v>
      </c>
      <c r="G26" s="99" t="str">
        <f>Data!H103</f>
        <v>No data</v>
      </c>
      <c r="H26" s="44" t="str">
        <f>Data!I103</f>
        <v>No data</v>
      </c>
      <c r="I26" s="94">
        <f t="shared" si="0"/>
        <v>0</v>
      </c>
      <c r="J26" s="90" t="str">
        <f>Data!J103</f>
        <v>No data</v>
      </c>
      <c r="K26" s="94">
        <f t="shared" si="1"/>
        <v>0</v>
      </c>
      <c r="L26" s="90" t="str">
        <f>Data!K103</f>
        <v>No data</v>
      </c>
      <c r="M26" s="94">
        <f t="shared" si="2"/>
        <v>0</v>
      </c>
      <c r="N26" s="90" t="str">
        <f>Data!L103</f>
        <v>No data</v>
      </c>
      <c r="O26" s="94">
        <f t="shared" si="3"/>
        <v>0</v>
      </c>
      <c r="P26" s="163" t="str">
        <f>Data!M103</f>
        <v>No data</v>
      </c>
      <c r="Q26" s="44" t="str">
        <f>Data!O103</f>
        <v>No data</v>
      </c>
      <c r="R26" s="94">
        <f t="shared" si="4"/>
        <v>0</v>
      </c>
      <c r="S26" s="90" t="str">
        <f>Data!P103</f>
        <v>No data</v>
      </c>
      <c r="T26" s="94">
        <f t="shared" si="5"/>
        <v>0</v>
      </c>
      <c r="U26" s="140" t="str">
        <f>Data!Q103</f>
        <v>No data</v>
      </c>
      <c r="V26" s="94">
        <f t="shared" si="6"/>
        <v>0</v>
      </c>
      <c r="W26" s="90" t="str">
        <f>Data!R103</f>
        <v>No data</v>
      </c>
      <c r="X26" s="94">
        <f t="shared" si="7"/>
        <v>0</v>
      </c>
      <c r="Y26" s="163" t="str">
        <f>Data!S103</f>
        <v>No data</v>
      </c>
      <c r="Z26" s="95" t="str">
        <f>Data!U103</f>
        <v>No data</v>
      </c>
      <c r="AA26" s="96" t="str">
        <f>Data!V103</f>
        <v>No data</v>
      </c>
    </row>
    <row r="27" spans="2:27" ht="15" thickTop="1" x14ac:dyDescent="0.35">
      <c r="B27" s="24"/>
      <c r="C27" s="24"/>
      <c r="D27" s="24"/>
      <c r="E27" s="24"/>
      <c r="F27" s="23"/>
      <c r="G27" s="23"/>
      <c r="H27" s="169"/>
      <c r="I27" s="23"/>
      <c r="J27" s="169"/>
      <c r="K27" s="23"/>
      <c r="L27" s="169"/>
      <c r="M27" s="23"/>
      <c r="N27" s="169"/>
      <c r="O27" s="23"/>
      <c r="P27" s="23"/>
      <c r="Q27" s="169"/>
      <c r="R27" s="23"/>
      <c r="S27" s="169"/>
      <c r="T27" s="23"/>
      <c r="U27" s="169"/>
      <c r="V27" s="23"/>
      <c r="W27" s="169"/>
      <c r="X27" s="23"/>
      <c r="Y27" s="23"/>
      <c r="Z27" s="23"/>
      <c r="AA27" s="23"/>
    </row>
    <row r="28" spans="2:27" ht="15" thickBot="1" x14ac:dyDescent="0.4">
      <c r="B28" s="24"/>
      <c r="C28" s="24"/>
      <c r="D28" s="24"/>
      <c r="E28" s="24"/>
      <c r="F28" s="23"/>
      <c r="G28" s="23"/>
      <c r="H28" s="169"/>
      <c r="I28" s="23"/>
      <c r="J28" s="169"/>
      <c r="K28" s="23"/>
      <c r="L28" s="169"/>
      <c r="M28" s="23"/>
      <c r="N28" s="169"/>
      <c r="O28" s="23"/>
      <c r="P28" s="23"/>
      <c r="Q28" s="169"/>
      <c r="R28" s="23"/>
      <c r="S28" s="169"/>
      <c r="T28" s="23"/>
      <c r="U28" s="169"/>
      <c r="V28" s="23"/>
      <c r="W28" s="169"/>
      <c r="X28" s="23"/>
      <c r="Y28" s="23"/>
      <c r="Z28" s="23"/>
      <c r="AA28" s="23"/>
    </row>
    <row r="29" spans="2:27" ht="15" x14ac:dyDescent="0.25">
      <c r="B29" s="477" t="s">
        <v>115</v>
      </c>
      <c r="C29" s="512" t="s">
        <v>116</v>
      </c>
      <c r="D29" s="513"/>
      <c r="E29" s="514"/>
      <c r="F29" s="478" t="s">
        <v>107</v>
      </c>
      <c r="G29" s="458"/>
      <c r="H29" s="479"/>
      <c r="I29" s="480"/>
      <c r="J29" s="483" t="s">
        <v>113</v>
      </c>
      <c r="K29" s="484"/>
      <c r="L29" s="467" t="s">
        <v>113</v>
      </c>
      <c r="M29" s="468"/>
      <c r="N29" s="471" t="s">
        <v>113</v>
      </c>
      <c r="O29" s="472"/>
      <c r="P29" s="242"/>
      <c r="Q29" s="479"/>
      <c r="R29" s="480"/>
      <c r="S29" s="483" t="s">
        <v>113</v>
      </c>
      <c r="T29" s="484"/>
      <c r="U29" s="467" t="s">
        <v>113</v>
      </c>
      <c r="V29" s="468"/>
      <c r="W29" s="471" t="s">
        <v>113</v>
      </c>
      <c r="X29" s="472"/>
      <c r="Y29" s="181"/>
      <c r="Z29" s="457" t="s">
        <v>110</v>
      </c>
      <c r="AA29" s="458"/>
    </row>
    <row r="30" spans="2:27" ht="15" x14ac:dyDescent="0.25">
      <c r="B30" s="477"/>
      <c r="C30" s="515"/>
      <c r="D30" s="516"/>
      <c r="E30" s="517"/>
      <c r="F30" s="504" t="s">
        <v>108</v>
      </c>
      <c r="G30" s="505"/>
      <c r="H30" s="481"/>
      <c r="I30" s="482"/>
      <c r="J30" s="485"/>
      <c r="K30" s="486"/>
      <c r="L30" s="469"/>
      <c r="M30" s="470"/>
      <c r="N30" s="473"/>
      <c r="O30" s="474"/>
      <c r="P30" s="243"/>
      <c r="Q30" s="481"/>
      <c r="R30" s="482"/>
      <c r="S30" s="485"/>
      <c r="T30" s="486"/>
      <c r="U30" s="469"/>
      <c r="V30" s="470"/>
      <c r="W30" s="473"/>
      <c r="X30" s="474"/>
      <c r="Y30" s="182"/>
      <c r="Z30" s="506" t="s">
        <v>111</v>
      </c>
      <c r="AA30" s="505"/>
    </row>
    <row r="31" spans="2:27" ht="15.75" thickBot="1" x14ac:dyDescent="0.3">
      <c r="B31" s="477"/>
      <c r="C31" s="518"/>
      <c r="D31" s="519"/>
      <c r="E31" s="520"/>
      <c r="F31" s="521" t="s">
        <v>109</v>
      </c>
      <c r="G31" s="511"/>
      <c r="H31" s="507"/>
      <c r="I31" s="508"/>
      <c r="J31" s="509" t="s">
        <v>114</v>
      </c>
      <c r="K31" s="508"/>
      <c r="L31" s="509" t="s">
        <v>114</v>
      </c>
      <c r="M31" s="508"/>
      <c r="N31" s="509" t="s">
        <v>114</v>
      </c>
      <c r="O31" s="508"/>
      <c r="P31" s="240"/>
      <c r="Q31" s="507"/>
      <c r="R31" s="508"/>
      <c r="S31" s="509" t="s">
        <v>114</v>
      </c>
      <c r="T31" s="508"/>
      <c r="U31" s="509" t="s">
        <v>114</v>
      </c>
      <c r="V31" s="508"/>
      <c r="W31" s="509" t="s">
        <v>114</v>
      </c>
      <c r="X31" s="508"/>
      <c r="Y31" s="165"/>
      <c r="Z31" s="510" t="s">
        <v>112</v>
      </c>
      <c r="AA31" s="511"/>
    </row>
    <row r="32" spans="2:27" ht="14.45" x14ac:dyDescent="0.35">
      <c r="B32" s="25"/>
      <c r="C32" s="25"/>
      <c r="D32" s="25"/>
      <c r="E32" s="25"/>
      <c r="F32" s="26"/>
      <c r="G32" s="26"/>
      <c r="H32" s="170"/>
      <c r="I32" s="26"/>
      <c r="J32" s="170"/>
      <c r="K32" s="26"/>
      <c r="L32" s="170"/>
      <c r="M32" s="26"/>
      <c r="N32" s="170"/>
      <c r="O32" s="26"/>
      <c r="P32" s="26"/>
      <c r="Q32" s="170"/>
      <c r="R32" s="26"/>
      <c r="S32" s="170"/>
      <c r="T32" s="26"/>
      <c r="U32" s="170"/>
      <c r="V32" s="26"/>
      <c r="W32" s="170"/>
      <c r="X32" s="26"/>
      <c r="Y32" s="26"/>
      <c r="Z32" s="26"/>
      <c r="AA32" s="27"/>
    </row>
    <row r="33" spans="2:27" ht="14.45" x14ac:dyDescent="0.35">
      <c r="B33" s="23"/>
      <c r="C33" s="23"/>
      <c r="D33" s="23"/>
      <c r="E33" s="23"/>
      <c r="F33" s="28">
        <v>10</v>
      </c>
      <c r="G33" s="28">
        <v>10</v>
      </c>
      <c r="H33" s="171">
        <v>10</v>
      </c>
      <c r="I33" s="28"/>
      <c r="J33" s="171">
        <v>10</v>
      </c>
      <c r="K33" s="28">
        <v>10</v>
      </c>
      <c r="L33" s="171">
        <v>10</v>
      </c>
      <c r="M33" s="28"/>
      <c r="N33" s="171"/>
      <c r="O33" s="28"/>
      <c r="P33" s="28"/>
      <c r="Q33" s="171"/>
      <c r="R33" s="28"/>
      <c r="S33" s="171"/>
      <c r="T33" s="28"/>
      <c r="U33" s="171"/>
      <c r="V33" s="28"/>
      <c r="W33" s="171"/>
      <c r="X33" s="28"/>
      <c r="Y33" s="28"/>
      <c r="Z33" s="28"/>
      <c r="AA33" s="23"/>
    </row>
    <row r="34" spans="2:27" ht="14.45" x14ac:dyDescent="0.35">
      <c r="B34" s="24" t="s">
        <v>19</v>
      </c>
      <c r="C34" s="24"/>
      <c r="D34" s="24"/>
      <c r="E34" s="24"/>
      <c r="F34" s="29"/>
      <c r="G34" s="23"/>
      <c r="H34" s="169"/>
      <c r="I34" s="23"/>
      <c r="J34" s="169"/>
      <c r="K34" s="23"/>
      <c r="L34" s="169"/>
      <c r="M34" s="23"/>
      <c r="N34" s="169"/>
      <c r="O34" s="23"/>
      <c r="P34" s="23"/>
      <c r="Q34" s="169"/>
      <c r="R34" s="23"/>
      <c r="S34" s="169"/>
      <c r="T34" s="23"/>
      <c r="U34" s="169"/>
      <c r="V34" s="23"/>
      <c r="W34" s="169"/>
      <c r="X34" s="23"/>
      <c r="Y34" s="23"/>
      <c r="Z34" s="23"/>
      <c r="AA34" s="23"/>
    </row>
    <row r="35" spans="2:27" ht="15" x14ac:dyDescent="0.25">
      <c r="B35" s="30" t="s">
        <v>20</v>
      </c>
      <c r="C35" s="30"/>
      <c r="D35" s="30"/>
      <c r="E35" s="30"/>
      <c r="F35" s="23"/>
      <c r="G35" s="23"/>
      <c r="H35" s="169"/>
      <c r="I35" s="23"/>
      <c r="J35" s="169"/>
      <c r="K35" s="23"/>
      <c r="L35" s="169"/>
      <c r="M35" s="23"/>
      <c r="N35" s="169"/>
      <c r="O35" s="23"/>
      <c r="P35" s="23"/>
      <c r="Q35" s="169"/>
      <c r="R35" s="23"/>
      <c r="S35" s="169"/>
      <c r="T35" s="23"/>
      <c r="U35" s="169"/>
      <c r="V35" s="23"/>
      <c r="W35" s="169"/>
      <c r="X35" s="23"/>
      <c r="Y35" s="23"/>
      <c r="Z35" s="23"/>
      <c r="AA35" s="23"/>
    </row>
    <row r="36" spans="2:27" ht="15" x14ac:dyDescent="0.25">
      <c r="B36" s="31"/>
      <c r="C36" s="31"/>
      <c r="D36" s="31"/>
      <c r="E36" s="31"/>
      <c r="F36" s="23"/>
      <c r="G36" s="23"/>
      <c r="H36" s="169"/>
      <c r="I36" s="23"/>
      <c r="J36" s="169"/>
      <c r="K36" s="23"/>
      <c r="L36" s="169"/>
      <c r="M36" s="23"/>
      <c r="N36" s="169"/>
      <c r="O36" s="23"/>
      <c r="P36" s="23"/>
      <c r="Q36" s="169"/>
      <c r="R36" s="23"/>
      <c r="S36" s="169"/>
      <c r="T36" s="23"/>
      <c r="U36" s="169"/>
      <c r="V36" s="23"/>
      <c r="W36" s="169"/>
      <c r="X36" s="23"/>
      <c r="Y36" s="23"/>
      <c r="Z36" s="23"/>
      <c r="AA36" s="23"/>
    </row>
    <row r="37" spans="2:27" ht="15" x14ac:dyDescent="0.25"/>
    <row r="38" spans="2:27" ht="15" x14ac:dyDescent="0.25"/>
    <row r="39" spans="2:27" ht="14.45" hidden="1" x14ac:dyDescent="0.35"/>
    <row r="40" spans="2:27" ht="14.45" hidden="1" x14ac:dyDescent="0.35"/>
    <row r="41" spans="2:27" ht="14.45" hidden="1" x14ac:dyDescent="0.35"/>
    <row r="42" spans="2:27" ht="14.45" hidden="1" x14ac:dyDescent="0.35"/>
    <row r="43" spans="2:27" ht="14.45" hidden="1" x14ac:dyDescent="0.35"/>
    <row r="44" spans="2:27" ht="14.45" hidden="1" x14ac:dyDescent="0.35"/>
    <row r="45" spans="2:27" ht="14.45" hidden="1" x14ac:dyDescent="0.35"/>
    <row r="46" spans="2:27" ht="14.45" hidden="1" x14ac:dyDescent="0.35"/>
    <row r="47" spans="2:27" ht="14.45" hidden="1" x14ac:dyDescent="0.35"/>
    <row r="48" spans="2:27" ht="14.45" hidden="1" x14ac:dyDescent="0.35"/>
    <row r="49" ht="14.45" hidden="1" x14ac:dyDescent="0.35"/>
    <row r="50" ht="14.45" hidden="1" x14ac:dyDescent="0.35"/>
    <row r="51" ht="14.45" hidden="1" x14ac:dyDescent="0.35"/>
    <row r="52" ht="14.45" hidden="1" x14ac:dyDescent="0.35"/>
    <row r="53" ht="14.45" hidden="1" x14ac:dyDescent="0.35"/>
    <row r="54" ht="14.45" hidden="1" x14ac:dyDescent="0.35"/>
    <row r="55" ht="14.45" hidden="1" x14ac:dyDescent="0.35"/>
    <row r="56" ht="14.45" hidden="1" x14ac:dyDescent="0.35"/>
    <row r="57" ht="14.45" hidden="1" x14ac:dyDescent="0.35"/>
    <row r="58" ht="14.45" hidden="1" x14ac:dyDescent="0.35"/>
    <row r="59" ht="14.45" hidden="1" x14ac:dyDescent="0.35"/>
    <row r="60" ht="14.45" hidden="1" x14ac:dyDescent="0.35"/>
    <row r="61" ht="14.45" hidden="1" x14ac:dyDescent="0.35"/>
    <row r="62" ht="14.45" hidden="1" x14ac:dyDescent="0.35"/>
    <row r="63" ht="14.45" hidden="1" x14ac:dyDescent="0.35"/>
  </sheetData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9:B31"/>
    <mergeCell ref="C29:E31"/>
    <mergeCell ref="F29:G29"/>
    <mergeCell ref="H29:I30"/>
    <mergeCell ref="J29:K30"/>
    <mergeCell ref="L29:M30"/>
    <mergeCell ref="N29:O30"/>
    <mergeCell ref="Q29:R30"/>
    <mergeCell ref="S29:T30"/>
    <mergeCell ref="B5:B7"/>
    <mergeCell ref="C5:C7"/>
    <mergeCell ref="D5:D7"/>
    <mergeCell ref="E5:E7"/>
    <mergeCell ref="F31:G31"/>
    <mergeCell ref="H31:I31"/>
    <mergeCell ref="Z29:AA29"/>
    <mergeCell ref="F30:G30"/>
    <mergeCell ref="Z30:AA30"/>
    <mergeCell ref="Q31:R31"/>
    <mergeCell ref="S31:T31"/>
    <mergeCell ref="U31:V31"/>
    <mergeCell ref="W31:X31"/>
    <mergeCell ref="Z31:AA31"/>
    <mergeCell ref="J31:K31"/>
    <mergeCell ref="L31:M31"/>
    <mergeCell ref="N31:O31"/>
    <mergeCell ref="U29:V30"/>
    <mergeCell ref="W29:X30"/>
  </mergeCells>
  <conditionalFormatting sqref="F8:G26">
    <cfRule type="cellIs" dxfId="99" priority="2" operator="equal">
      <formula>0</formula>
    </cfRule>
    <cfRule type="containsText" dxfId="98" priority="10" operator="containsText" text="N/A">
      <formula>NOT(ISERROR(SEARCH("N/A",F8)))</formula>
    </cfRule>
    <cfRule type="cellIs" dxfId="97" priority="17" operator="lessThan">
      <formula>13</formula>
    </cfRule>
    <cfRule type="cellIs" dxfId="96" priority="18" operator="between">
      <formula>13</formula>
      <formula>18</formula>
    </cfRule>
    <cfRule type="cellIs" dxfId="95" priority="19" operator="greaterThan">
      <formula>18</formula>
    </cfRule>
    <cfRule type="cellIs" dxfId="94" priority="20" operator="greaterThan">
      <formula>18</formula>
    </cfRule>
  </conditionalFormatting>
  <conditionalFormatting sqref="K8:K26 T8:T26">
    <cfRule type="cellIs" dxfId="93" priority="16" operator="greaterThan">
      <formula>0.49</formula>
    </cfRule>
  </conditionalFormatting>
  <conditionalFormatting sqref="V8:V26 M8:M26">
    <cfRule type="cellIs" dxfId="92" priority="15" operator="greaterThan">
      <formula>0.49</formula>
    </cfRule>
  </conditionalFormatting>
  <conditionalFormatting sqref="O8:O26 X8:X26">
    <cfRule type="cellIs" dxfId="91" priority="14" operator="greaterThan">
      <formula>0.49</formula>
    </cfRule>
  </conditionalFormatting>
  <conditionalFormatting sqref="Z8:AA26">
    <cfRule type="cellIs" dxfId="90" priority="1" operator="equal">
      <formula>0</formula>
    </cfRule>
    <cfRule type="cellIs" dxfId="89" priority="11" operator="lessThan">
      <formula>0.1</formula>
    </cfRule>
    <cfRule type="cellIs" dxfId="88" priority="12" operator="between">
      <formula>0.1</formula>
      <formula>0.19</formula>
    </cfRule>
    <cfRule type="cellIs" dxfId="87" priority="13" operator="greaterThan">
      <formula>0.2</formula>
    </cfRule>
  </conditionalFormatting>
  <conditionalFormatting sqref="J8:J26">
    <cfRule type="expression" dxfId="86" priority="9">
      <formula>($J8/$P8*100)&gt;49.49</formula>
    </cfRule>
  </conditionalFormatting>
  <conditionalFormatting sqref="L8:L26">
    <cfRule type="expression" dxfId="85" priority="8">
      <formula>($L8/$P8*100)&gt;49.49</formula>
    </cfRule>
  </conditionalFormatting>
  <conditionalFormatting sqref="N8:N26">
    <cfRule type="expression" dxfId="84" priority="7">
      <formula>($N8/$P8*100)&gt;49.49</formula>
    </cfRule>
  </conditionalFormatting>
  <conditionalFormatting sqref="S8:S26">
    <cfRule type="expression" dxfId="83" priority="6">
      <formula>($S8/$Y8*100)&gt;49.49</formula>
    </cfRule>
  </conditionalFormatting>
  <conditionalFormatting sqref="U8:U26">
    <cfRule type="expression" dxfId="82" priority="5">
      <formula>($U8/$Y8*100)&gt;49.49</formula>
    </cfRule>
  </conditionalFormatting>
  <conditionalFormatting sqref="W8:W26">
    <cfRule type="expression" dxfId="81" priority="4">
      <formula>($W8/$Y8*100)&gt;49.49</formula>
    </cfRule>
  </conditionalFormatting>
  <conditionalFormatting sqref="L9">
    <cfRule type="expression" dxfId="80" priority="3">
      <formula>"$M$9=&gt;.499"</formula>
    </cfRule>
  </conditionalFormatting>
  <hyperlinks>
    <hyperlink ref="C29:E31" location="Sheet1!A1" display="For more information on rag ratings please click here"/>
    <hyperlink ref="B3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6"/>
  <sheetViews>
    <sheetView showGridLines="0" topLeftCell="A55" zoomScale="90" zoomScaleNormal="90" workbookViewId="0">
      <selection activeCell="A2" sqref="A2:AC2"/>
    </sheetView>
  </sheetViews>
  <sheetFormatPr defaultColWidth="0" defaultRowHeight="14.45" customHeight="1" zeroHeight="1" x14ac:dyDescent="0.25"/>
  <cols>
    <col min="1" max="29" width="9.140625" style="45" customWidth="1"/>
    <col min="30" max="16384" width="9.140625" style="45" hidden="1"/>
  </cols>
  <sheetData>
    <row r="1" spans="1:29" s="18" customFormat="1" ht="35.25" customHeight="1" x14ac:dyDescent="0.35">
      <c r="A1" s="501" t="s">
        <v>125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  <c r="X1" s="501"/>
      <c r="Y1" s="523" t="s">
        <v>124</v>
      </c>
      <c r="Z1" s="523"/>
      <c r="AA1" s="523"/>
    </row>
    <row r="2" spans="1:29" s="109" customFormat="1" ht="30" customHeight="1" x14ac:dyDescent="0.35">
      <c r="A2" s="522" t="s">
        <v>193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2"/>
      <c r="V2" s="522"/>
      <c r="W2" s="522"/>
      <c r="X2" s="522"/>
      <c r="Y2" s="522"/>
      <c r="Z2" s="522"/>
      <c r="AA2" s="522"/>
      <c r="AB2" s="522"/>
      <c r="AC2" s="522"/>
    </row>
    <row r="3" spans="1:29" s="110" customFormat="1" ht="25.5" customHeight="1" x14ac:dyDescent="0.35">
      <c r="B3" s="111" t="s">
        <v>135</v>
      </c>
    </row>
    <row r="4" spans="1:29" s="20" customFormat="1" x14ac:dyDescent="0.35"/>
    <row r="5" spans="1:29" s="20" customFormat="1" x14ac:dyDescent="0.3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</row>
    <row r="6" spans="1:29" s="20" customFormat="1" x14ac:dyDescent="0.35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</row>
    <row r="7" spans="1:29" s="20" customFormat="1" x14ac:dyDescent="0.3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</row>
    <row r="8" spans="1:29" s="20" customFormat="1" x14ac:dyDescent="0.3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</row>
    <row r="9" spans="1:29" s="20" customFormat="1" x14ac:dyDescent="0.35"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</row>
    <row r="10" spans="1:29" s="20" customFormat="1" x14ac:dyDescent="0.35"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</row>
    <row r="11" spans="1:29" s="20" customFormat="1" x14ac:dyDescent="0.35"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</row>
    <row r="12" spans="1:29" s="20" customFormat="1" x14ac:dyDescent="0.35"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</row>
    <row r="13" spans="1:29" s="20" customFormat="1" x14ac:dyDescent="0.35"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</row>
    <row r="14" spans="1:29" s="20" customFormat="1" x14ac:dyDescent="0.35"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</row>
    <row r="15" spans="1:29" s="20" customFormat="1" x14ac:dyDescent="0.35"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</row>
    <row r="16" spans="1:29" s="20" customFormat="1" x14ac:dyDescent="0.35"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</row>
    <row r="17" spans="2:28" s="20" customFormat="1" x14ac:dyDescent="0.35"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</row>
    <row r="18" spans="2:28" s="20" customFormat="1" x14ac:dyDescent="0.35"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</row>
    <row r="19" spans="2:28" s="20" customFormat="1" x14ac:dyDescent="0.35"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</row>
    <row r="20" spans="2:28" s="20" customFormat="1" x14ac:dyDescent="0.3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</row>
    <row r="21" spans="2:28" s="20" customFormat="1" x14ac:dyDescent="0.35"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</row>
    <row r="22" spans="2:28" s="20" customFormat="1" x14ac:dyDescent="0.35"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</row>
    <row r="23" spans="2:28" s="20" customFormat="1" x14ac:dyDescent="0.35"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</row>
    <row r="24" spans="2:28" s="20" customFormat="1" x14ac:dyDescent="0.35"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</row>
    <row r="25" spans="2:28" s="20" customFormat="1" x14ac:dyDescent="0.35"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</row>
    <row r="26" spans="2:28" s="20" customFormat="1" x14ac:dyDescent="0.35"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</row>
    <row r="27" spans="2:28" s="20" customFormat="1" x14ac:dyDescent="0.35"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</row>
    <row r="28" spans="2:28" s="20" customFormat="1" x14ac:dyDescent="0.35"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</row>
    <row r="29" spans="2:28" s="20" customFormat="1" x14ac:dyDescent="0.35"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</row>
    <row r="30" spans="2:28" s="20" customFormat="1" x14ac:dyDescent="0.35"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</row>
    <row r="31" spans="2:28" s="20" customFormat="1" x14ac:dyDescent="0.35"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</row>
    <row r="32" spans="2:28" s="20" customFormat="1" x14ac:dyDescent="0.35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</row>
    <row r="33" spans="1:28" s="20" customFormat="1" x14ac:dyDescent="0.35"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</row>
    <row r="34" spans="1:28" s="20" customFormat="1" x14ac:dyDescent="0.35"/>
    <row r="35" spans="1:28" s="20" customFormat="1" x14ac:dyDescent="0.35"/>
    <row r="36" spans="1:28" s="110" customFormat="1" ht="25.5" customHeight="1" x14ac:dyDescent="0.35">
      <c r="B36" s="111" t="s">
        <v>126</v>
      </c>
    </row>
    <row r="37" spans="1:28" s="20" customFormat="1" x14ac:dyDescent="0.35"/>
    <row r="38" spans="1:28" s="108" customFormat="1" x14ac:dyDescent="0.35">
      <c r="A38" s="20"/>
    </row>
    <row r="39" spans="1:28" s="108" customFormat="1" x14ac:dyDescent="0.35">
      <c r="A39" s="20"/>
    </row>
    <row r="40" spans="1:28" s="108" customFormat="1" x14ac:dyDescent="0.35">
      <c r="A40" s="20"/>
    </row>
    <row r="41" spans="1:28" s="108" customFormat="1" x14ac:dyDescent="0.35">
      <c r="A41" s="20"/>
    </row>
    <row r="42" spans="1:28" s="108" customFormat="1" x14ac:dyDescent="0.35">
      <c r="A42" s="20"/>
    </row>
    <row r="43" spans="1:28" s="108" customFormat="1" x14ac:dyDescent="0.35">
      <c r="A43" s="20"/>
    </row>
    <row r="44" spans="1:28" s="108" customFormat="1" x14ac:dyDescent="0.35">
      <c r="A44" s="20"/>
    </row>
    <row r="45" spans="1:28" s="108" customFormat="1" x14ac:dyDescent="0.35">
      <c r="A45" s="20"/>
    </row>
    <row r="46" spans="1:28" s="108" customFormat="1" x14ac:dyDescent="0.35">
      <c r="A46" s="20"/>
    </row>
    <row r="47" spans="1:28" s="108" customFormat="1" x14ac:dyDescent="0.35">
      <c r="A47" s="20"/>
    </row>
    <row r="48" spans="1:28" s="108" customFormat="1" x14ac:dyDescent="0.35">
      <c r="A48" s="20"/>
    </row>
    <row r="49" spans="1:1" s="108" customFormat="1" x14ac:dyDescent="0.35">
      <c r="A49" s="20"/>
    </row>
    <row r="50" spans="1:1" s="108" customFormat="1" x14ac:dyDescent="0.35">
      <c r="A50" s="20"/>
    </row>
    <row r="51" spans="1:1" s="108" customFormat="1" x14ac:dyDescent="0.35">
      <c r="A51" s="20"/>
    </row>
    <row r="52" spans="1:1" s="108" customFormat="1" x14ac:dyDescent="0.35">
      <c r="A52" s="20"/>
    </row>
    <row r="53" spans="1:1" s="108" customFormat="1" x14ac:dyDescent="0.35">
      <c r="A53" s="20"/>
    </row>
    <row r="54" spans="1:1" s="108" customFormat="1" x14ac:dyDescent="0.35">
      <c r="A54" s="20"/>
    </row>
    <row r="55" spans="1:1" s="108" customFormat="1" x14ac:dyDescent="0.35">
      <c r="A55" s="20"/>
    </row>
    <row r="56" spans="1:1" s="108" customFormat="1" x14ac:dyDescent="0.35">
      <c r="A56" s="20"/>
    </row>
    <row r="57" spans="1:1" s="108" customFormat="1" x14ac:dyDescent="0.35">
      <c r="A57" s="20"/>
    </row>
    <row r="58" spans="1:1" s="108" customFormat="1" x14ac:dyDescent="0.35">
      <c r="A58" s="20"/>
    </row>
    <row r="59" spans="1:1" s="108" customFormat="1" x14ac:dyDescent="0.35">
      <c r="A59" s="20"/>
    </row>
    <row r="60" spans="1:1" s="108" customFormat="1" x14ac:dyDescent="0.35">
      <c r="A60" s="20"/>
    </row>
    <row r="61" spans="1:1" s="108" customFormat="1" x14ac:dyDescent="0.35">
      <c r="A61" s="20"/>
    </row>
    <row r="62" spans="1:1" s="108" customFormat="1" x14ac:dyDescent="0.35">
      <c r="A62" s="20"/>
    </row>
    <row r="63" spans="1:1" s="108" customFormat="1" x14ac:dyDescent="0.35">
      <c r="A63" s="20"/>
    </row>
    <row r="64" spans="1:1" s="108" customFormat="1" x14ac:dyDescent="0.35">
      <c r="A64" s="20"/>
    </row>
    <row r="65" spans="1:1" s="108" customFormat="1" x14ac:dyDescent="0.35">
      <c r="A65" s="20"/>
    </row>
    <row r="66" spans="1:1" s="108" customFormat="1" x14ac:dyDescent="0.35">
      <c r="A66" s="20"/>
    </row>
    <row r="67" spans="1:1" s="108" customFormat="1" x14ac:dyDescent="0.35">
      <c r="A67" s="20"/>
    </row>
    <row r="68" spans="1:1" s="108" customFormat="1" x14ac:dyDescent="0.35">
      <c r="A68" s="20"/>
    </row>
    <row r="69" spans="1:1" s="108" customFormat="1" x14ac:dyDescent="0.35">
      <c r="A69" s="20"/>
    </row>
    <row r="70" spans="1:1" s="108" customFormat="1" x14ac:dyDescent="0.35">
      <c r="A70" s="20"/>
    </row>
    <row r="71" spans="1:1" s="108" customFormat="1" x14ac:dyDescent="0.35">
      <c r="A71" s="20"/>
    </row>
    <row r="72" spans="1:1" s="108" customFormat="1" x14ac:dyDescent="0.35">
      <c r="A72" s="20"/>
    </row>
    <row r="73" spans="1:1" s="108" customFormat="1" x14ac:dyDescent="0.35">
      <c r="A73" s="20"/>
    </row>
    <row r="74" spans="1:1" s="108" customFormat="1" x14ac:dyDescent="0.35">
      <c r="A74" s="20"/>
    </row>
    <row r="75" spans="1:1" s="108" customFormat="1" x14ac:dyDescent="0.35">
      <c r="A75" s="20"/>
    </row>
    <row r="76" spans="1:1" s="108" customFormat="1" x14ac:dyDescent="0.35">
      <c r="A76" s="20"/>
    </row>
    <row r="77" spans="1:1" s="108" customFormat="1" x14ac:dyDescent="0.35">
      <c r="A77" s="20"/>
    </row>
    <row r="78" spans="1:1" s="108" customFormat="1" x14ac:dyDescent="0.35">
      <c r="A78" s="20"/>
    </row>
    <row r="79" spans="1:1" s="108" customFormat="1" x14ac:dyDescent="0.35">
      <c r="A79" s="20"/>
    </row>
    <row r="80" spans="1:1" s="108" customFormat="1" x14ac:dyDescent="0.35">
      <c r="A80" s="20"/>
    </row>
    <row r="81" spans="1:29" s="108" customFormat="1" x14ac:dyDescent="0.35">
      <c r="A81" s="20"/>
    </row>
    <row r="82" spans="1:29" s="108" customFormat="1" x14ac:dyDescent="0.35">
      <c r="A82" s="20"/>
    </row>
    <row r="83" spans="1:29" s="108" customFormat="1" x14ac:dyDescent="0.35">
      <c r="A83" s="20"/>
    </row>
    <row r="84" spans="1:29" s="108" customFormat="1" x14ac:dyDescent="0.35">
      <c r="A84" s="20"/>
    </row>
    <row r="85" spans="1:29" s="108" customFormat="1" x14ac:dyDescent="0.35">
      <c r="A85" s="20"/>
    </row>
    <row r="86" spans="1:29" s="108" customFormat="1" x14ac:dyDescent="0.35">
      <c r="A86" s="20"/>
    </row>
    <row r="87" spans="1:29" s="108" customFormat="1" x14ac:dyDescent="0.35">
      <c r="A87" s="20"/>
    </row>
    <row r="88" spans="1:29" s="108" customFormat="1" x14ac:dyDescent="0.35">
      <c r="A88" s="20"/>
    </row>
    <row r="89" spans="1:29" s="20" customFormat="1" x14ac:dyDescent="0.35"/>
    <row r="90" spans="1:29" s="20" customFormat="1" x14ac:dyDescent="0.35"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</row>
    <row r="91" spans="1:29" s="20" customFormat="1" x14ac:dyDescent="0.35"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</row>
    <row r="92" spans="1:29" s="20" customFormat="1" x14ac:dyDescent="0.35"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</row>
    <row r="93" spans="1:29" s="20" customFormat="1" x14ac:dyDescent="0.35"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</row>
    <row r="94" spans="1:29" s="20" customFormat="1" x14ac:dyDescent="0.35"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</row>
    <row r="95" spans="1:29" s="20" customFormat="1" x14ac:dyDescent="0.35"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</row>
    <row r="96" spans="1:29" s="20" customFormat="1" x14ac:dyDescent="0.35"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</row>
    <row r="97" spans="2:29" s="20" customFormat="1" x14ac:dyDescent="0.35"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</row>
    <row r="98" spans="2:29" s="20" customFormat="1" x14ac:dyDescent="0.35"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</row>
    <row r="99" spans="2:29" s="20" customFormat="1" x14ac:dyDescent="0.35"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</row>
    <row r="100" spans="2:29" s="20" customFormat="1" x14ac:dyDescent="0.35"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</row>
    <row r="101" spans="2:29" s="20" customFormat="1" x14ac:dyDescent="0.35"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</row>
    <row r="102" spans="2:29" s="20" customFormat="1" x14ac:dyDescent="0.35"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</row>
    <row r="103" spans="2:29" s="20" customFormat="1" x14ac:dyDescent="0.35"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</row>
    <row r="104" spans="2:29" s="20" customFormat="1" x14ac:dyDescent="0.35"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</row>
    <row r="105" spans="2:29" s="20" customFormat="1" x14ac:dyDescent="0.35"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</row>
    <row r="106" spans="2:29" s="20" customFormat="1" x14ac:dyDescent="0.35"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</row>
    <row r="107" spans="2:29" s="20" customFormat="1" x14ac:dyDescent="0.35"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</row>
    <row r="108" spans="2:29" s="20" customFormat="1" x14ac:dyDescent="0.35"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</row>
    <row r="109" spans="2:29" s="20" customFormat="1" x14ac:dyDescent="0.35"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</row>
    <row r="110" spans="2:29" s="20" customFormat="1" x14ac:dyDescent="0.35"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</row>
    <row r="111" spans="2:29" s="20" customFormat="1" x14ac:dyDescent="0.35"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</row>
    <row r="112" spans="2:29" s="20" customFormat="1" x14ac:dyDescent="0.35"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</row>
    <row r="113" spans="2:29" s="20" customFormat="1" ht="15" x14ac:dyDescent="0.25"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</row>
    <row r="114" spans="2:29" s="20" customFormat="1" ht="15" x14ac:dyDescent="0.25"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</row>
    <row r="115" spans="2:29" s="20" customFormat="1" ht="15" x14ac:dyDescent="0.25"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</row>
    <row r="116" spans="2:29" s="20" customFormat="1" ht="15" x14ac:dyDescent="0.25"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</row>
    <row r="117" spans="2:29" s="20" customFormat="1" ht="15" x14ac:dyDescent="0.25"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</row>
    <row r="118" spans="2:29" s="20" customFormat="1" ht="15" x14ac:dyDescent="0.25"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</row>
    <row r="119" spans="2:29" s="20" customFormat="1" ht="15" x14ac:dyDescent="0.25"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</row>
    <row r="120" spans="2:29" s="20" customFormat="1" ht="15" x14ac:dyDescent="0.25"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</row>
    <row r="121" spans="2:29" s="20" customFormat="1" ht="15" x14ac:dyDescent="0.25"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</row>
    <row r="122" spans="2:29" s="20" customFormat="1" ht="15" x14ac:dyDescent="0.25"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</row>
    <row r="123" spans="2:29" s="20" customFormat="1" ht="15" x14ac:dyDescent="0.25"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</row>
    <row r="124" spans="2:29" s="20" customFormat="1" ht="15" x14ac:dyDescent="0.25"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</row>
    <row r="125" spans="2:29" s="20" customFormat="1" ht="15" x14ac:dyDescent="0.25"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</row>
    <row r="126" spans="2:29" s="20" customFormat="1" ht="15" x14ac:dyDescent="0.25"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</row>
    <row r="127" spans="2:29" s="20" customFormat="1" ht="15" x14ac:dyDescent="0.25"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</row>
    <row r="128" spans="2:29" s="20" customFormat="1" ht="15" x14ac:dyDescent="0.25"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</row>
    <row r="129" spans="2:29" s="20" customFormat="1" ht="15" x14ac:dyDescent="0.25"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</row>
    <row r="130" spans="2:29" s="20" customFormat="1" ht="15" x14ac:dyDescent="0.25"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</row>
    <row r="131" spans="2:29" s="20" customFormat="1" ht="15" x14ac:dyDescent="0.25"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</row>
    <row r="132" spans="2:29" s="20" customFormat="1" ht="15" x14ac:dyDescent="0.25"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</row>
    <row r="133" spans="2:29" s="20" customFormat="1" ht="15" x14ac:dyDescent="0.25"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</row>
    <row r="134" spans="2:29" s="20" customFormat="1" ht="15" x14ac:dyDescent="0.25"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</row>
    <row r="135" spans="2:29" s="20" customFormat="1" ht="15" x14ac:dyDescent="0.25"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</row>
    <row r="136" spans="2:29" s="20" customFormat="1" ht="15" x14ac:dyDescent="0.25"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</row>
    <row r="137" spans="2:29" s="20" customFormat="1" ht="15" x14ac:dyDescent="0.25"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</row>
    <row r="138" spans="2:29" s="20" customFormat="1" ht="15" x14ac:dyDescent="0.25"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</row>
    <row r="139" spans="2:29" s="20" customFormat="1" ht="15" x14ac:dyDescent="0.25"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</row>
    <row r="140" spans="2:29" s="20" customFormat="1" ht="15" x14ac:dyDescent="0.25"/>
    <row r="141" spans="2:29" s="20" customFormat="1" ht="15" x14ac:dyDescent="0.25"/>
    <row r="142" spans="2:29" s="110" customFormat="1" ht="25.5" customHeight="1" x14ac:dyDescent="0.25">
      <c r="B142" s="111" t="s">
        <v>4</v>
      </c>
    </row>
    <row r="143" spans="2:29" s="20" customFormat="1" ht="15" x14ac:dyDescent="0.25"/>
    <row r="144" spans="2:29" s="20" customFormat="1" ht="15" x14ac:dyDescent="0.25"/>
    <row r="145" spans="2:28" s="20" customFormat="1" ht="15" x14ac:dyDescent="0.25"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</row>
    <row r="146" spans="2:28" s="20" customFormat="1" ht="15" x14ac:dyDescent="0.25"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  <c r="AB146" s="108"/>
    </row>
    <row r="147" spans="2:28" s="20" customFormat="1" ht="15" x14ac:dyDescent="0.25"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</row>
    <row r="148" spans="2:28" s="20" customFormat="1" ht="15" x14ac:dyDescent="0.25"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  <c r="AB148" s="108"/>
    </row>
    <row r="149" spans="2:28" s="20" customFormat="1" ht="15" x14ac:dyDescent="0.25"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</row>
    <row r="150" spans="2:28" s="20" customFormat="1" ht="15" x14ac:dyDescent="0.25"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</row>
    <row r="151" spans="2:28" s="20" customFormat="1" ht="15" x14ac:dyDescent="0.25"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  <c r="AA151" s="108"/>
      <c r="AB151" s="108"/>
    </row>
    <row r="152" spans="2:28" s="20" customFormat="1" ht="15" x14ac:dyDescent="0.25"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  <c r="AA152" s="108"/>
      <c r="AB152" s="108"/>
    </row>
    <row r="153" spans="2:28" s="20" customFormat="1" ht="15" x14ac:dyDescent="0.25"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  <c r="AB153" s="108"/>
    </row>
    <row r="154" spans="2:28" s="20" customFormat="1" ht="15" x14ac:dyDescent="0.25"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  <c r="AA154" s="108"/>
      <c r="AB154" s="108"/>
    </row>
    <row r="155" spans="2:28" s="20" customFormat="1" ht="15" x14ac:dyDescent="0.25"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  <c r="AB155" s="108"/>
    </row>
    <row r="156" spans="2:28" s="20" customFormat="1" ht="15" x14ac:dyDescent="0.25"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  <c r="AA156" s="108"/>
      <c r="AB156" s="108"/>
    </row>
    <row r="157" spans="2:28" s="20" customFormat="1" ht="15" x14ac:dyDescent="0.25"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</row>
    <row r="158" spans="2:28" s="20" customFormat="1" ht="15" x14ac:dyDescent="0.25"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</row>
    <row r="159" spans="2:28" s="20" customFormat="1" ht="15" x14ac:dyDescent="0.25"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  <c r="AA159" s="108"/>
      <c r="AB159" s="108"/>
    </row>
    <row r="160" spans="2:28" s="20" customFormat="1" ht="15" x14ac:dyDescent="0.25"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  <c r="AB160" s="108"/>
    </row>
    <row r="161" spans="2:28" s="20" customFormat="1" ht="15" x14ac:dyDescent="0.25">
      <c r="B161" s="108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  <c r="AA161" s="108"/>
      <c r="AB161" s="108"/>
    </row>
    <row r="162" spans="2:28" s="20" customFormat="1" ht="15" x14ac:dyDescent="0.25"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  <c r="AB162" s="108"/>
    </row>
    <row r="163" spans="2:28" s="20" customFormat="1" ht="15" x14ac:dyDescent="0.25"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  <c r="AA163" s="108"/>
      <c r="AB163" s="108"/>
    </row>
    <row r="164" spans="2:28" s="20" customFormat="1" ht="15" x14ac:dyDescent="0.25"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  <c r="AA164" s="108"/>
      <c r="AB164" s="108"/>
    </row>
    <row r="165" spans="2:28" s="20" customFormat="1" ht="15" x14ac:dyDescent="0.25"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  <c r="AA165" s="108"/>
      <c r="AB165" s="108"/>
    </row>
    <row r="166" spans="2:28" s="20" customFormat="1" ht="15" x14ac:dyDescent="0.25"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08"/>
      <c r="AA166" s="108"/>
      <c r="AB166" s="108"/>
    </row>
    <row r="167" spans="2:28" s="20" customFormat="1" ht="15" x14ac:dyDescent="0.25"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108"/>
      <c r="AB167" s="108"/>
    </row>
    <row r="168" spans="2:28" s="20" customFormat="1" ht="15" x14ac:dyDescent="0.25"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  <c r="AA168" s="108"/>
      <c r="AB168" s="108"/>
    </row>
    <row r="169" spans="2:28" s="20" customFormat="1" ht="15" x14ac:dyDescent="0.25"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  <c r="AA169" s="108"/>
      <c r="AB169" s="108"/>
    </row>
    <row r="170" spans="2:28" s="20" customFormat="1" ht="15" x14ac:dyDescent="0.25"/>
    <row r="171" spans="2:28" s="20" customFormat="1" ht="15" x14ac:dyDescent="0.25"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</row>
    <row r="172" spans="2:28" s="20" customFormat="1" ht="15" x14ac:dyDescent="0.25"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</row>
    <row r="173" spans="2:28" s="20" customFormat="1" ht="15" x14ac:dyDescent="0.25"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</row>
    <row r="174" spans="2:28" s="20" customFormat="1" ht="15" x14ac:dyDescent="0.25"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</row>
    <row r="175" spans="2:28" s="20" customFormat="1" ht="15" x14ac:dyDescent="0.25"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  <c r="AA175" s="108"/>
      <c r="AB175" s="108"/>
    </row>
    <row r="176" spans="2:28" s="20" customFormat="1" ht="15" x14ac:dyDescent="0.25"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  <c r="AA176" s="108"/>
      <c r="AB176" s="108"/>
    </row>
    <row r="177" spans="2:28" s="20" customFormat="1" ht="15" x14ac:dyDescent="0.25"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  <c r="AA177" s="108"/>
      <c r="AB177" s="108"/>
    </row>
    <row r="178" spans="2:28" s="20" customFormat="1" ht="15" x14ac:dyDescent="0.25"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  <c r="AA178" s="108"/>
      <c r="AB178" s="108"/>
    </row>
    <row r="179" spans="2:28" s="20" customFormat="1" ht="15" x14ac:dyDescent="0.25"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  <c r="AA179" s="108"/>
      <c r="AB179" s="108"/>
    </row>
    <row r="180" spans="2:28" s="20" customFormat="1" ht="15" x14ac:dyDescent="0.25"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  <c r="AA180" s="108"/>
      <c r="AB180" s="108"/>
    </row>
    <row r="181" spans="2:28" s="20" customFormat="1" ht="15" x14ac:dyDescent="0.25"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108"/>
      <c r="AB181" s="108"/>
    </row>
    <row r="182" spans="2:28" s="20" customFormat="1" ht="15" x14ac:dyDescent="0.25"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</row>
    <row r="183" spans="2:28" s="20" customFormat="1" ht="15" x14ac:dyDescent="0.25"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  <c r="AA183" s="108"/>
      <c r="AB183" s="108"/>
    </row>
    <row r="184" spans="2:28" s="20" customFormat="1" ht="15" x14ac:dyDescent="0.25"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</row>
    <row r="185" spans="2:28" s="20" customFormat="1" ht="15" x14ac:dyDescent="0.25"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  <c r="AA185" s="108"/>
      <c r="AB185" s="108"/>
    </row>
    <row r="186" spans="2:28" s="20" customFormat="1" ht="15" x14ac:dyDescent="0.25"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  <c r="AB186" s="108"/>
    </row>
    <row r="187" spans="2:28" s="20" customFormat="1" ht="15" x14ac:dyDescent="0.25"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  <c r="AA187" s="108"/>
      <c r="AB187" s="108"/>
    </row>
    <row r="188" spans="2:28" s="20" customFormat="1" ht="15" x14ac:dyDescent="0.25"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  <c r="AA188" s="108"/>
      <c r="AB188" s="108"/>
    </row>
    <row r="189" spans="2:28" s="20" customFormat="1" ht="15" x14ac:dyDescent="0.25"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  <c r="AA189" s="108"/>
      <c r="AB189" s="108"/>
    </row>
    <row r="190" spans="2:28" s="20" customFormat="1" ht="15" x14ac:dyDescent="0.25"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  <c r="AA190" s="108"/>
      <c r="AB190" s="108"/>
    </row>
    <row r="191" spans="2:28" s="20" customFormat="1" ht="15" x14ac:dyDescent="0.25"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</row>
    <row r="192" spans="2:28" s="20" customFormat="1" ht="15" x14ac:dyDescent="0.25"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  <c r="AA192" s="108"/>
      <c r="AB192" s="108"/>
    </row>
    <row r="193" spans="2:28" s="20" customFormat="1" ht="15" x14ac:dyDescent="0.25"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</row>
    <row r="194" spans="2:28" s="20" customFormat="1" ht="15" x14ac:dyDescent="0.25"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</row>
    <row r="195" spans="2:28" s="20" customFormat="1" ht="15" x14ac:dyDescent="0.25"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</row>
    <row r="196" spans="2:28" s="20" customFormat="1" ht="20.25" customHeight="1" x14ac:dyDescent="0.25"/>
    <row r="197" spans="2:28" s="20" customFormat="1" ht="15" x14ac:dyDescent="0.25"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  <c r="AA197" s="108"/>
      <c r="AB197" s="108"/>
    </row>
    <row r="198" spans="2:28" s="20" customFormat="1" ht="15" x14ac:dyDescent="0.25"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  <c r="AA198" s="108"/>
      <c r="AB198" s="108"/>
    </row>
    <row r="199" spans="2:28" s="20" customFormat="1" ht="15" x14ac:dyDescent="0.25"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  <c r="AB199" s="108"/>
    </row>
    <row r="200" spans="2:28" s="20" customFormat="1" ht="15" x14ac:dyDescent="0.25"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  <c r="AA200" s="108"/>
      <c r="AB200" s="108"/>
    </row>
    <row r="201" spans="2:28" s="20" customFormat="1" ht="15" x14ac:dyDescent="0.25"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  <c r="AA201" s="108"/>
      <c r="AB201" s="108"/>
    </row>
    <row r="202" spans="2:28" s="20" customFormat="1" ht="15" x14ac:dyDescent="0.25"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  <c r="AA202" s="108"/>
      <c r="AB202" s="108"/>
    </row>
    <row r="203" spans="2:28" s="20" customFormat="1" ht="15" x14ac:dyDescent="0.25"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  <c r="AA203" s="108"/>
      <c r="AB203" s="108"/>
    </row>
    <row r="204" spans="2:28" s="20" customFormat="1" ht="15" x14ac:dyDescent="0.25"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  <c r="AA204" s="108"/>
      <c r="AB204" s="108"/>
    </row>
    <row r="205" spans="2:28" s="20" customFormat="1" ht="15" x14ac:dyDescent="0.25"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  <c r="AA205" s="108"/>
      <c r="AB205" s="108"/>
    </row>
    <row r="206" spans="2:28" s="20" customFormat="1" ht="15" x14ac:dyDescent="0.25"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  <c r="AA206" s="108"/>
      <c r="AB206" s="108"/>
    </row>
    <row r="207" spans="2:28" s="20" customFormat="1" ht="15" x14ac:dyDescent="0.25"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</row>
    <row r="208" spans="2:28" s="20" customFormat="1" ht="15" x14ac:dyDescent="0.25"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  <c r="AA208" s="108"/>
      <c r="AB208" s="108"/>
    </row>
    <row r="209" spans="2:28" s="20" customFormat="1" ht="15" x14ac:dyDescent="0.25"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  <c r="AA209" s="108"/>
      <c r="AB209" s="108"/>
    </row>
    <row r="210" spans="2:28" s="20" customFormat="1" ht="15" x14ac:dyDescent="0.25"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  <c r="AA210" s="108"/>
      <c r="AB210" s="108"/>
    </row>
    <row r="211" spans="2:28" s="20" customFormat="1" ht="15" x14ac:dyDescent="0.25"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  <c r="AA211" s="108"/>
      <c r="AB211" s="108"/>
    </row>
    <row r="212" spans="2:28" s="20" customFormat="1" ht="15" x14ac:dyDescent="0.25"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  <c r="AA212" s="108"/>
      <c r="AB212" s="108"/>
    </row>
    <row r="213" spans="2:28" s="20" customFormat="1" ht="15" x14ac:dyDescent="0.25"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  <c r="AA213" s="108"/>
      <c r="AB213" s="108"/>
    </row>
    <row r="214" spans="2:28" s="20" customFormat="1" ht="15" x14ac:dyDescent="0.25"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  <c r="AA214" s="108"/>
      <c r="AB214" s="108"/>
    </row>
    <row r="215" spans="2:28" s="20" customFormat="1" ht="15" x14ac:dyDescent="0.25"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  <c r="AA215" s="108"/>
      <c r="AB215" s="108"/>
    </row>
    <row r="216" spans="2:28" s="20" customFormat="1" ht="15" x14ac:dyDescent="0.25"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  <c r="AA216" s="108"/>
      <c r="AB216" s="108"/>
    </row>
    <row r="217" spans="2:28" s="20" customFormat="1" ht="15" x14ac:dyDescent="0.25"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  <c r="AA217" s="108"/>
      <c r="AB217" s="108"/>
    </row>
    <row r="218" spans="2:28" s="20" customFormat="1" ht="15" x14ac:dyDescent="0.25">
      <c r="B218" s="108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08"/>
      <c r="Y218" s="108"/>
      <c r="Z218" s="108"/>
      <c r="AA218" s="108"/>
      <c r="AB218" s="108"/>
    </row>
    <row r="219" spans="2:28" s="20" customFormat="1" ht="15" x14ac:dyDescent="0.25"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  <c r="Z219" s="108"/>
      <c r="AA219" s="108"/>
      <c r="AB219" s="108"/>
    </row>
    <row r="220" spans="2:28" s="20" customFormat="1" ht="15" x14ac:dyDescent="0.25"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  <c r="AA220" s="108"/>
      <c r="AB220" s="108"/>
    </row>
    <row r="221" spans="2:28" s="20" customFormat="1" ht="15" x14ac:dyDescent="0.25"/>
    <row r="222" spans="2:28" s="20" customFormat="1" ht="15" x14ac:dyDescent="0.25"/>
    <row r="223" spans="2:28" s="20" customFormat="1" ht="15" x14ac:dyDescent="0.25"/>
    <row r="224" spans="2:28" s="20" customFormat="1" hidden="1" x14ac:dyDescent="0.35"/>
    <row r="225" s="20" customFormat="1" hidden="1" x14ac:dyDescent="0.35"/>
    <row r="226" s="20" customFormat="1" hidden="1" x14ac:dyDescent="0.35"/>
    <row r="227" s="20" customFormat="1" hidden="1" x14ac:dyDescent="0.35"/>
    <row r="228" s="20" customFormat="1" hidden="1" x14ac:dyDescent="0.35"/>
    <row r="229" s="20" customFormat="1" hidden="1" x14ac:dyDescent="0.35"/>
    <row r="230" s="20" customFormat="1" hidden="1" x14ac:dyDescent="0.35"/>
    <row r="231" s="20" customFormat="1" hidden="1" x14ac:dyDescent="0.35"/>
    <row r="232" s="20" customFormat="1" hidden="1" x14ac:dyDescent="0.35"/>
    <row r="233" s="20" customFormat="1" hidden="1" x14ac:dyDescent="0.35"/>
    <row r="234" s="20" customFormat="1" hidden="1" x14ac:dyDescent="0.35"/>
    <row r="235" s="20" customFormat="1" hidden="1" x14ac:dyDescent="0.35"/>
    <row r="236" s="20" customFormat="1" hidden="1" x14ac:dyDescent="0.35"/>
    <row r="237" s="20" customFormat="1" hidden="1" x14ac:dyDescent="0.35"/>
    <row r="238" s="20" customFormat="1" hidden="1" x14ac:dyDescent="0.35"/>
    <row r="239" s="20" customFormat="1" hidden="1" x14ac:dyDescent="0.35"/>
    <row r="240" s="20" customFormat="1" hidden="1" x14ac:dyDescent="0.35"/>
    <row r="241" s="20" customFormat="1" hidden="1" x14ac:dyDescent="0.35"/>
    <row r="242" s="20" customFormat="1" hidden="1" x14ac:dyDescent="0.35"/>
    <row r="243" s="20" customFormat="1" hidden="1" x14ac:dyDescent="0.35"/>
    <row r="244" s="20" customFormat="1" hidden="1" x14ac:dyDescent="0.35"/>
    <row r="245" s="20" customFormat="1" hidden="1" x14ac:dyDescent="0.35"/>
    <row r="246" s="20" customFormat="1" hidden="1" x14ac:dyDescent="0.35"/>
    <row r="247" s="20" customFormat="1" hidden="1" x14ac:dyDescent="0.35"/>
    <row r="248" s="20" customFormat="1" hidden="1" x14ac:dyDescent="0.35"/>
    <row r="249" s="20" customFormat="1" hidden="1" x14ac:dyDescent="0.35"/>
    <row r="250" s="20" customFormat="1" hidden="1" x14ac:dyDescent="0.35"/>
    <row r="251" s="20" customFormat="1" hidden="1" x14ac:dyDescent="0.35"/>
    <row r="252" s="20" customFormat="1" hidden="1" x14ac:dyDescent="0.35"/>
    <row r="253" s="20" customFormat="1" hidden="1" x14ac:dyDescent="0.35"/>
    <row r="254" s="20" customFormat="1" hidden="1" x14ac:dyDescent="0.35"/>
    <row r="255" s="20" customFormat="1" hidden="1" x14ac:dyDescent="0.35"/>
    <row r="256" s="20" customFormat="1" hidden="1" x14ac:dyDescent="0.35"/>
    <row r="257" s="20" customFormat="1" hidden="1" x14ac:dyDescent="0.35"/>
    <row r="258" s="20" customFormat="1" hidden="1" x14ac:dyDescent="0.35"/>
    <row r="259" s="20" customFormat="1" hidden="1" x14ac:dyDescent="0.35"/>
    <row r="260" s="20" customFormat="1" hidden="1" x14ac:dyDescent="0.35"/>
    <row r="261" s="20" customFormat="1" hidden="1" x14ac:dyDescent="0.35"/>
    <row r="262" s="20" customFormat="1" hidden="1" x14ac:dyDescent="0.35"/>
    <row r="263" s="20" customFormat="1" hidden="1" x14ac:dyDescent="0.35"/>
    <row r="264" s="20" customFormat="1" hidden="1" x14ac:dyDescent="0.35"/>
    <row r="265" s="20" customFormat="1" hidden="1" x14ac:dyDescent="0.35"/>
    <row r="266" s="20" customFormat="1" hidden="1" x14ac:dyDescent="0.35"/>
    <row r="267" s="20" customFormat="1" hidden="1" x14ac:dyDescent="0.35"/>
    <row r="268" s="20" customFormat="1" hidden="1" x14ac:dyDescent="0.35"/>
    <row r="269" s="20" customFormat="1" hidden="1" x14ac:dyDescent="0.35"/>
    <row r="270" s="20" customFormat="1" hidden="1" x14ac:dyDescent="0.35"/>
    <row r="271" s="20" customFormat="1" hidden="1" x14ac:dyDescent="0.35"/>
    <row r="272" s="20" customFormat="1" hidden="1" x14ac:dyDescent="0.35"/>
    <row r="273" s="20" customFormat="1" hidden="1" x14ac:dyDescent="0.35"/>
    <row r="274" s="20" customFormat="1" hidden="1" x14ac:dyDescent="0.35"/>
    <row r="275" s="20" customFormat="1" hidden="1" x14ac:dyDescent="0.35"/>
    <row r="276" s="20" customFormat="1" hidden="1" x14ac:dyDescent="0.35"/>
    <row r="277" s="20" customFormat="1" hidden="1" x14ac:dyDescent="0.35"/>
    <row r="278" s="20" customFormat="1" hidden="1" x14ac:dyDescent="0.35"/>
    <row r="279" s="20" customFormat="1" hidden="1" x14ac:dyDescent="0.35"/>
    <row r="280" s="20" customFormat="1" hidden="1" x14ac:dyDescent="0.35"/>
    <row r="281" s="20" customFormat="1" hidden="1" x14ac:dyDescent="0.35"/>
    <row r="282" s="20" customFormat="1" hidden="1" x14ac:dyDescent="0.35"/>
    <row r="283" s="20" customFormat="1" hidden="1" x14ac:dyDescent="0.35"/>
    <row r="284" s="20" customFormat="1" hidden="1" x14ac:dyDescent="0.35"/>
    <row r="285" s="20" customFormat="1" hidden="1" x14ac:dyDescent="0.35"/>
    <row r="286" s="20" customFormat="1" hidden="1" x14ac:dyDescent="0.35"/>
    <row r="287" s="20" customFormat="1" hidden="1" x14ac:dyDescent="0.35"/>
    <row r="288" s="20" customFormat="1" hidden="1" x14ac:dyDescent="0.35"/>
    <row r="289" s="20" customFormat="1" hidden="1" x14ac:dyDescent="0.35"/>
    <row r="290" s="20" customFormat="1" hidden="1" x14ac:dyDescent="0.35"/>
    <row r="291" s="20" customFormat="1" hidden="1" x14ac:dyDescent="0.35"/>
    <row r="292" s="20" customFormat="1" hidden="1" x14ac:dyDescent="0.35"/>
    <row r="293" s="20" customFormat="1" hidden="1" x14ac:dyDescent="0.35"/>
    <row r="294" s="20" customFormat="1" hidden="1" x14ac:dyDescent="0.35"/>
    <row r="295" s="20" customFormat="1" hidden="1" x14ac:dyDescent="0.35"/>
    <row r="296" s="20" customFormat="1" hidden="1" x14ac:dyDescent="0.35"/>
    <row r="297" s="20" customFormat="1" hidden="1" x14ac:dyDescent="0.35"/>
    <row r="298" s="20" customFormat="1" hidden="1" x14ac:dyDescent="0.35"/>
    <row r="299" s="20" customFormat="1" hidden="1" x14ac:dyDescent="0.35"/>
    <row r="300" s="20" customFormat="1" hidden="1" x14ac:dyDescent="0.35"/>
    <row r="301" s="20" customFormat="1" hidden="1" x14ac:dyDescent="0.35"/>
    <row r="302" s="20" customFormat="1" hidden="1" x14ac:dyDescent="0.35"/>
    <row r="303" s="20" customFormat="1" hidden="1" x14ac:dyDescent="0.35"/>
    <row r="304" s="20" customFormat="1" hidden="1" x14ac:dyDescent="0.35"/>
    <row r="305" s="20" customFormat="1" hidden="1" x14ac:dyDescent="0.35"/>
    <row r="306" s="20" customFormat="1" hidden="1" x14ac:dyDescent="0.35"/>
    <row r="307" s="20" customFormat="1" hidden="1" x14ac:dyDescent="0.35"/>
    <row r="308" s="20" customFormat="1" hidden="1" x14ac:dyDescent="0.35"/>
    <row r="309" s="20" customFormat="1" hidden="1" x14ac:dyDescent="0.35"/>
    <row r="310" s="20" customFormat="1" hidden="1" x14ac:dyDescent="0.35"/>
    <row r="311" s="20" customFormat="1" hidden="1" x14ac:dyDescent="0.35"/>
    <row r="312" s="20" customFormat="1" hidden="1" x14ac:dyDescent="0.35"/>
    <row r="313" s="20" customFormat="1" hidden="1" x14ac:dyDescent="0.35"/>
    <row r="314" s="20" customFormat="1" hidden="1" x14ac:dyDescent="0.35"/>
    <row r="315" s="20" customFormat="1" hidden="1" x14ac:dyDescent="0.35"/>
    <row r="316" s="20" customFormat="1" hidden="1" x14ac:dyDescent="0.35"/>
    <row r="317" s="20" customFormat="1" hidden="1" x14ac:dyDescent="0.35"/>
    <row r="318" s="20" customFormat="1" hidden="1" x14ac:dyDescent="0.35"/>
    <row r="319" s="20" customFormat="1" hidden="1" x14ac:dyDescent="0.35"/>
    <row r="320" s="20" customFormat="1" hidden="1" x14ac:dyDescent="0.35"/>
    <row r="321" s="20" customFormat="1" hidden="1" x14ac:dyDescent="0.35"/>
    <row r="322" s="20" customFormat="1" hidden="1" x14ac:dyDescent="0.35"/>
    <row r="323" s="20" customFormat="1" hidden="1" x14ac:dyDescent="0.35"/>
    <row r="324" s="20" customFormat="1" hidden="1" x14ac:dyDescent="0.35"/>
    <row r="325" s="20" customFormat="1" hidden="1" x14ac:dyDescent="0.35"/>
    <row r="326" s="20" customFormat="1" hidden="1" x14ac:dyDescent="0.35"/>
    <row r="327" s="20" customFormat="1" hidden="1" x14ac:dyDescent="0.35"/>
    <row r="328" s="20" customFormat="1" hidden="1" x14ac:dyDescent="0.35"/>
    <row r="329" s="20" customFormat="1" hidden="1" x14ac:dyDescent="0.35"/>
    <row r="330" s="20" customFormat="1" hidden="1" x14ac:dyDescent="0.35"/>
    <row r="331" s="20" customFormat="1" hidden="1" x14ac:dyDescent="0.35"/>
    <row r="332" s="20" customFormat="1" hidden="1" x14ac:dyDescent="0.35"/>
    <row r="333" s="20" customFormat="1" hidden="1" x14ac:dyDescent="0.35"/>
    <row r="334" s="20" customFormat="1" hidden="1" x14ac:dyDescent="0.35"/>
    <row r="335" s="20" customFormat="1" hidden="1" x14ac:dyDescent="0.35"/>
    <row r="336" s="20" customFormat="1" hidden="1" x14ac:dyDescent="0.35"/>
    <row r="337" s="20" customFormat="1" hidden="1" x14ac:dyDescent="0.35"/>
    <row r="338" s="20" customFormat="1" hidden="1" x14ac:dyDescent="0.35"/>
    <row r="339" s="20" customFormat="1" hidden="1" x14ac:dyDescent="0.35"/>
    <row r="340" s="20" customFormat="1" hidden="1" x14ac:dyDescent="0.35"/>
    <row r="341" s="20" customFormat="1" hidden="1" x14ac:dyDescent="0.35"/>
    <row r="342" s="20" customFormat="1" hidden="1" x14ac:dyDescent="0.35"/>
    <row r="343" s="20" customFormat="1" hidden="1" x14ac:dyDescent="0.35"/>
    <row r="344" s="20" customFormat="1" hidden="1" x14ac:dyDescent="0.35"/>
    <row r="345" s="20" customFormat="1" hidden="1" x14ac:dyDescent="0.35"/>
    <row r="346" s="20" customFormat="1" hidden="1" x14ac:dyDescent="0.35"/>
    <row r="347" s="20" customFormat="1" hidden="1" x14ac:dyDescent="0.35"/>
    <row r="348" s="20" customFormat="1" hidden="1" x14ac:dyDescent="0.35"/>
    <row r="349" s="20" customFormat="1" hidden="1" x14ac:dyDescent="0.35"/>
    <row r="350" s="20" customFormat="1" hidden="1" x14ac:dyDescent="0.35"/>
    <row r="351" s="20" customFormat="1" hidden="1" x14ac:dyDescent="0.35"/>
    <row r="352" s="20" customFormat="1" hidden="1" x14ac:dyDescent="0.35"/>
    <row r="353" s="20" customFormat="1" hidden="1" x14ac:dyDescent="0.35"/>
    <row r="354" s="20" customFormat="1" hidden="1" x14ac:dyDescent="0.35"/>
    <row r="355" s="20" customFormat="1" hidden="1" x14ac:dyDescent="0.35"/>
    <row r="356" s="20" customFormat="1" hidden="1" x14ac:dyDescent="0.35"/>
    <row r="357" s="20" customFormat="1" hidden="1" x14ac:dyDescent="0.35"/>
    <row r="358" s="20" customFormat="1" hidden="1" x14ac:dyDescent="0.35"/>
    <row r="359" s="20" customFormat="1" hidden="1" x14ac:dyDescent="0.35"/>
    <row r="360" s="20" customFormat="1" hidden="1" x14ac:dyDescent="0.35"/>
    <row r="361" s="20" customFormat="1" hidden="1" x14ac:dyDescent="0.35"/>
    <row r="362" s="20" customFormat="1" hidden="1" x14ac:dyDescent="0.35"/>
    <row r="363" s="20" customFormat="1" hidden="1" x14ac:dyDescent="0.35"/>
    <row r="364" s="20" customFormat="1" hidden="1" x14ac:dyDescent="0.35"/>
    <row r="365" s="20" customFormat="1" hidden="1" x14ac:dyDescent="0.35"/>
    <row r="366" s="20" customFormat="1" hidden="1" x14ac:dyDescent="0.35"/>
    <row r="367" s="20" customFormat="1" hidden="1" x14ac:dyDescent="0.35"/>
    <row r="368" s="20" customFormat="1" hidden="1" x14ac:dyDescent="0.35"/>
    <row r="369" s="20" customFormat="1" hidden="1" x14ac:dyDescent="0.35"/>
    <row r="370" s="20" customFormat="1" hidden="1" x14ac:dyDescent="0.35"/>
    <row r="371" s="20" customFormat="1" hidden="1" x14ac:dyDescent="0.35"/>
    <row r="372" s="20" customFormat="1" hidden="1" x14ac:dyDescent="0.35"/>
    <row r="373" s="20" customFormat="1" hidden="1" x14ac:dyDescent="0.35"/>
    <row r="374" s="20" customFormat="1" hidden="1" x14ac:dyDescent="0.35"/>
    <row r="375" s="20" customFormat="1" hidden="1" x14ac:dyDescent="0.35"/>
    <row r="376" s="20" customFormat="1" hidden="1" x14ac:dyDescent="0.35"/>
    <row r="377" s="20" customFormat="1" hidden="1" x14ac:dyDescent="0.35"/>
    <row r="378" s="20" customFormat="1" hidden="1" x14ac:dyDescent="0.35"/>
    <row r="379" s="20" customFormat="1" hidden="1" x14ac:dyDescent="0.35"/>
    <row r="380" s="20" customFormat="1" hidden="1" x14ac:dyDescent="0.35"/>
    <row r="381" s="20" customFormat="1" hidden="1" x14ac:dyDescent="0.35"/>
    <row r="382" s="20" customFormat="1" hidden="1" x14ac:dyDescent="0.35"/>
    <row r="383" s="20" customFormat="1" hidden="1" x14ac:dyDescent="0.35"/>
    <row r="384" s="20" customFormat="1" hidden="1" x14ac:dyDescent="0.35"/>
    <row r="385" s="20" customFormat="1" hidden="1" x14ac:dyDescent="0.35"/>
    <row r="386" s="20" customFormat="1" hidden="1" x14ac:dyDescent="0.35"/>
    <row r="387" s="20" customFormat="1" hidden="1" x14ac:dyDescent="0.35"/>
    <row r="388" s="20" customFormat="1" hidden="1" x14ac:dyDescent="0.35"/>
    <row r="389" s="20" customFormat="1" hidden="1" x14ac:dyDescent="0.35"/>
    <row r="390" s="20" customFormat="1" hidden="1" x14ac:dyDescent="0.35"/>
    <row r="391" s="20" customFormat="1" hidden="1" x14ac:dyDescent="0.35"/>
    <row r="392" s="20" customFormat="1" hidden="1" x14ac:dyDescent="0.35"/>
    <row r="393" s="20" customFormat="1" hidden="1" x14ac:dyDescent="0.35"/>
    <row r="394" s="20" customFormat="1" hidden="1" x14ac:dyDescent="0.35"/>
    <row r="395" s="20" customFormat="1" hidden="1" x14ac:dyDescent="0.35"/>
    <row r="396" s="20" customFormat="1" hidden="1" x14ac:dyDescent="0.35"/>
    <row r="397" s="20" customFormat="1" hidden="1" x14ac:dyDescent="0.35"/>
    <row r="398" s="20" customFormat="1" hidden="1" x14ac:dyDescent="0.35"/>
    <row r="399" s="20" customFormat="1" hidden="1" x14ac:dyDescent="0.35"/>
    <row r="400" s="20" customFormat="1" hidden="1" x14ac:dyDescent="0.35"/>
    <row r="401" s="20" customFormat="1" hidden="1" x14ac:dyDescent="0.35"/>
    <row r="402" s="20" customFormat="1" hidden="1" x14ac:dyDescent="0.35"/>
    <row r="403" s="20" customFormat="1" hidden="1" x14ac:dyDescent="0.35"/>
    <row r="404" s="20" customFormat="1" hidden="1" x14ac:dyDescent="0.35"/>
    <row r="405" s="20" customFormat="1" hidden="1" x14ac:dyDescent="0.35"/>
    <row r="406" s="20" customFormat="1" hidden="1" x14ac:dyDescent="0.35"/>
    <row r="407" s="20" customFormat="1" hidden="1" x14ac:dyDescent="0.35"/>
    <row r="408" s="20" customFormat="1" hidden="1" x14ac:dyDescent="0.35"/>
    <row r="409" s="20" customFormat="1" hidden="1" x14ac:dyDescent="0.35"/>
    <row r="410" s="20" customFormat="1" hidden="1" x14ac:dyDescent="0.35"/>
    <row r="411" s="20" customFormat="1" hidden="1" x14ac:dyDescent="0.35"/>
    <row r="412" s="20" customFormat="1" hidden="1" x14ac:dyDescent="0.35"/>
    <row r="413" s="20" customFormat="1" hidden="1" x14ac:dyDescent="0.35"/>
    <row r="414" s="20" customFormat="1" hidden="1" x14ac:dyDescent="0.35"/>
    <row r="415" s="20" customFormat="1" hidden="1" x14ac:dyDescent="0.35"/>
    <row r="416" s="20" customFormat="1" hidden="1" x14ac:dyDescent="0.35"/>
    <row r="417" s="20" customFormat="1" hidden="1" x14ac:dyDescent="0.35"/>
    <row r="418" s="20" customFormat="1" hidden="1" x14ac:dyDescent="0.35"/>
    <row r="419" s="20" customFormat="1" hidden="1" x14ac:dyDescent="0.35"/>
    <row r="420" s="20" customFormat="1" hidden="1" x14ac:dyDescent="0.35"/>
    <row r="421" s="20" customFormat="1" hidden="1" x14ac:dyDescent="0.35"/>
    <row r="422" s="20" customFormat="1" hidden="1" x14ac:dyDescent="0.35"/>
    <row r="423" s="20" customFormat="1" hidden="1" x14ac:dyDescent="0.35"/>
    <row r="424" s="20" customFormat="1" hidden="1" x14ac:dyDescent="0.35"/>
    <row r="425" s="20" customFormat="1" hidden="1" x14ac:dyDescent="0.35"/>
    <row r="426" s="20" customFormat="1" hidden="1" x14ac:dyDescent="0.35"/>
    <row r="427" s="20" customFormat="1" hidden="1" x14ac:dyDescent="0.35"/>
    <row r="428" s="20" customFormat="1" hidden="1" x14ac:dyDescent="0.35"/>
    <row r="429" s="20" customFormat="1" hidden="1" x14ac:dyDescent="0.35"/>
    <row r="430" s="20" customFormat="1" hidden="1" x14ac:dyDescent="0.35"/>
    <row r="431" s="20" customFormat="1" hidden="1" x14ac:dyDescent="0.35"/>
    <row r="432" s="20" customFormat="1" hidden="1" x14ac:dyDescent="0.35"/>
    <row r="433" s="20" customFormat="1" hidden="1" x14ac:dyDescent="0.35"/>
    <row r="434" s="20" customFormat="1" hidden="1" x14ac:dyDescent="0.35"/>
    <row r="435" s="20" customFormat="1" hidden="1" x14ac:dyDescent="0.35"/>
    <row r="436" s="20" customFormat="1" hidden="1" x14ac:dyDescent="0.35"/>
    <row r="437" s="20" customFormat="1" hidden="1" x14ac:dyDescent="0.35"/>
    <row r="438" s="20" customFormat="1" hidden="1" x14ac:dyDescent="0.35"/>
    <row r="439" s="20" customFormat="1" hidden="1" x14ac:dyDescent="0.35"/>
    <row r="440" s="20" customFormat="1" hidden="1" x14ac:dyDescent="0.35"/>
    <row r="441" s="20" customFormat="1" hidden="1" x14ac:dyDescent="0.35"/>
    <row r="442" s="20" customFormat="1" hidden="1" x14ac:dyDescent="0.35"/>
    <row r="443" s="20" customFormat="1" hidden="1" x14ac:dyDescent="0.35"/>
    <row r="444" s="20" customFormat="1" hidden="1" x14ac:dyDescent="0.35"/>
    <row r="445" s="20" customFormat="1" hidden="1" x14ac:dyDescent="0.35"/>
    <row r="446" s="20" customFormat="1" hidden="1" x14ac:dyDescent="0.35"/>
    <row r="447" s="20" customFormat="1" hidden="1" x14ac:dyDescent="0.35"/>
    <row r="448" s="20" customFormat="1" hidden="1" x14ac:dyDescent="0.35"/>
    <row r="449" s="20" customFormat="1" hidden="1" x14ac:dyDescent="0.35"/>
    <row r="450" s="20" customFormat="1" hidden="1" x14ac:dyDescent="0.35"/>
    <row r="451" s="20" customFormat="1" hidden="1" x14ac:dyDescent="0.35"/>
    <row r="452" s="20" customFormat="1" hidden="1" x14ac:dyDescent="0.35"/>
    <row r="453" s="20" customFormat="1" hidden="1" x14ac:dyDescent="0.35"/>
    <row r="454" ht="14.45" customHeight="1" x14ac:dyDescent="0.25"/>
    <row r="455" ht="14.45" customHeight="1" x14ac:dyDescent="0.25"/>
    <row r="456" ht="14.45" customHeight="1" x14ac:dyDescent="0.25"/>
  </sheetData>
  <mergeCells count="3">
    <mergeCell ref="A1:X1"/>
    <mergeCell ref="A2:AC2"/>
    <mergeCell ref="Y1:AA1"/>
  </mergeCells>
  <hyperlinks>
    <hyperlink ref="Y1:AA1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D63"/>
  <sheetViews>
    <sheetView showGridLines="0" zoomScale="96" zoomScaleNormal="96" workbookViewId="0"/>
  </sheetViews>
  <sheetFormatPr defaultColWidth="0" defaultRowHeight="0" customHeight="1" zeroHeight="1" x14ac:dyDescent="0.25"/>
  <cols>
    <col min="1" max="1" width="4" style="45" customWidth="1"/>
    <col min="2" max="2" width="39.85546875" style="45" customWidth="1"/>
    <col min="3" max="3" width="11.7109375" style="45" customWidth="1"/>
    <col min="4" max="4" width="7.7109375" style="45" customWidth="1"/>
    <col min="5" max="5" width="10" style="45" customWidth="1"/>
    <col min="6" max="7" width="12" style="45" customWidth="1"/>
    <col min="8" max="8" width="5.140625" style="172" customWidth="1"/>
    <col min="9" max="9" width="6.85546875" style="45" customWidth="1"/>
    <col min="10" max="10" width="5.140625" style="172" customWidth="1"/>
    <col min="11" max="11" width="6.85546875" style="45" customWidth="1"/>
    <col min="12" max="12" width="5.140625" style="172" customWidth="1"/>
    <col min="13" max="13" width="6.85546875" style="45" customWidth="1"/>
    <col min="14" max="14" width="5.140625" style="172" customWidth="1"/>
    <col min="15" max="15" width="6.85546875" style="45" customWidth="1"/>
    <col min="16" max="16" width="11.5703125" style="45" customWidth="1"/>
    <col min="17" max="17" width="5.140625" style="172" customWidth="1"/>
    <col min="18" max="18" width="6.85546875" style="45" customWidth="1"/>
    <col min="19" max="19" width="5.140625" style="172" customWidth="1"/>
    <col min="20" max="20" width="6.85546875" style="45" customWidth="1"/>
    <col min="21" max="21" width="5.140625" style="172" customWidth="1"/>
    <col min="22" max="22" width="6.85546875" style="45" customWidth="1"/>
    <col min="23" max="23" width="5.140625" style="172" customWidth="1"/>
    <col min="24" max="24" width="6.85546875" style="45" customWidth="1"/>
    <col min="25" max="25" width="11.5703125" style="45" customWidth="1"/>
    <col min="26" max="27" width="10.7109375" style="45" customWidth="1"/>
    <col min="28" max="28" width="9.140625" style="45" customWidth="1"/>
    <col min="29" max="30" width="0" style="45" hidden="1" customWidth="1"/>
    <col min="31" max="16384" width="9.140625" style="45" hidden="1"/>
  </cols>
  <sheetData>
    <row r="1" spans="1:28" ht="35.25" customHeight="1" x14ac:dyDescent="0.35">
      <c r="A1" s="18"/>
      <c r="B1" s="131" t="s">
        <v>130</v>
      </c>
      <c r="C1" s="113"/>
      <c r="D1" s="113"/>
      <c r="E1" s="113"/>
      <c r="F1" s="113"/>
      <c r="G1" s="113"/>
      <c r="H1" s="166"/>
      <c r="I1" s="113"/>
      <c r="J1" s="166"/>
      <c r="K1" s="113"/>
      <c r="L1" s="166"/>
      <c r="M1" s="113"/>
      <c r="N1" s="166"/>
      <c r="O1" s="113"/>
      <c r="P1" s="113"/>
      <c r="Q1" s="166"/>
      <c r="R1" s="113"/>
      <c r="S1" s="166"/>
      <c r="T1" s="113"/>
      <c r="U1" s="166"/>
      <c r="V1" s="113"/>
      <c r="W1" s="166"/>
      <c r="X1" s="113"/>
      <c r="Y1" s="113"/>
      <c r="Z1" s="113"/>
      <c r="AA1" s="113"/>
      <c r="AB1" s="113"/>
    </row>
    <row r="2" spans="1:28" s="56" customFormat="1" ht="5.0999999999999996" customHeight="1" x14ac:dyDescent="0.35">
      <c r="B2" s="173"/>
      <c r="C2" s="174"/>
      <c r="D2" s="174"/>
      <c r="E2" s="174"/>
      <c r="F2" s="174"/>
      <c r="G2" s="174"/>
      <c r="H2" s="175"/>
      <c r="I2" s="174"/>
      <c r="J2" s="175"/>
      <c r="K2" s="174"/>
      <c r="L2" s="175"/>
      <c r="M2" s="174"/>
      <c r="N2" s="175"/>
      <c r="O2" s="174"/>
      <c r="P2" s="174"/>
      <c r="Q2" s="175"/>
      <c r="R2" s="174"/>
      <c r="S2" s="175"/>
      <c r="T2" s="174"/>
      <c r="U2" s="175"/>
      <c r="V2" s="174"/>
      <c r="W2" s="175"/>
      <c r="X2" s="174"/>
      <c r="Y2" s="174"/>
      <c r="AB2" s="174"/>
    </row>
    <row r="3" spans="1:28" s="127" customFormat="1" ht="31.5" customHeight="1" x14ac:dyDescent="0.45">
      <c r="B3" s="176" t="s">
        <v>124</v>
      </c>
      <c r="C3" s="128"/>
      <c r="D3" s="128"/>
      <c r="E3" s="128"/>
      <c r="F3" s="128"/>
      <c r="H3" s="167"/>
      <c r="I3" s="128"/>
      <c r="J3" s="167"/>
      <c r="K3" s="128"/>
      <c r="L3" s="167"/>
      <c r="M3" s="129"/>
      <c r="N3" s="167"/>
      <c r="O3" s="129"/>
      <c r="P3" s="129"/>
      <c r="Q3" s="167"/>
      <c r="R3" s="129"/>
      <c r="S3" s="167"/>
      <c r="T3" s="129"/>
      <c r="U3" s="167"/>
      <c r="V3" s="129"/>
      <c r="W3" s="167"/>
      <c r="X3" s="129"/>
      <c r="Y3" s="129"/>
      <c r="Z3" s="128"/>
      <c r="AA3" s="130"/>
    </row>
    <row r="4" spans="1:28" ht="35.450000000000003" customHeight="1" thickBot="1" x14ac:dyDescent="0.6">
      <c r="B4" s="177" t="s">
        <v>177</v>
      </c>
      <c r="C4" s="21"/>
      <c r="D4" s="21"/>
      <c r="E4" s="21"/>
      <c r="F4" s="57"/>
      <c r="G4" s="21"/>
      <c r="H4" s="168"/>
      <c r="I4" s="21"/>
      <c r="J4" s="168"/>
      <c r="K4" s="21"/>
      <c r="L4" s="168"/>
      <c r="M4" s="22"/>
      <c r="N4" s="168"/>
      <c r="O4" s="22"/>
      <c r="P4" s="22"/>
      <c r="Q4" s="168"/>
      <c r="R4" s="22"/>
      <c r="S4" s="168"/>
      <c r="T4" s="22"/>
      <c r="U4" s="168"/>
      <c r="V4" s="22"/>
      <c r="W4" s="168"/>
      <c r="X4" s="22"/>
      <c r="Y4" s="22"/>
      <c r="Z4" s="21"/>
      <c r="AA4" s="23"/>
    </row>
    <row r="5" spans="1:28" ht="30.75" customHeight="1" thickTop="1" thickBot="1" x14ac:dyDescent="0.3">
      <c r="B5" s="487" t="s">
        <v>18</v>
      </c>
      <c r="C5" s="488" t="s">
        <v>22</v>
      </c>
      <c r="D5" s="488" t="s">
        <v>93</v>
      </c>
      <c r="E5" s="488" t="s">
        <v>23</v>
      </c>
      <c r="F5" s="492" t="s">
        <v>28</v>
      </c>
      <c r="G5" s="493"/>
      <c r="H5" s="492" t="s">
        <v>31</v>
      </c>
      <c r="I5" s="498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8"/>
      <c r="Z5" s="492" t="s">
        <v>4</v>
      </c>
      <c r="AA5" s="493"/>
    </row>
    <row r="6" spans="1:28" ht="44.1" customHeight="1" thickTop="1" thickBot="1" x14ac:dyDescent="0.3">
      <c r="B6" s="487"/>
      <c r="C6" s="489"/>
      <c r="D6" s="489"/>
      <c r="E6" s="489"/>
      <c r="F6" s="494" t="s">
        <v>29</v>
      </c>
      <c r="G6" s="496" t="s">
        <v>30</v>
      </c>
      <c r="H6" s="492" t="s">
        <v>36</v>
      </c>
      <c r="I6" s="498"/>
      <c r="J6" s="498"/>
      <c r="K6" s="498"/>
      <c r="L6" s="498"/>
      <c r="M6" s="498"/>
      <c r="N6" s="498"/>
      <c r="O6" s="498"/>
      <c r="P6" s="498"/>
      <c r="Q6" s="492" t="s">
        <v>35</v>
      </c>
      <c r="R6" s="498"/>
      <c r="S6" s="498"/>
      <c r="T6" s="498"/>
      <c r="U6" s="498"/>
      <c r="V6" s="498"/>
      <c r="W6" s="498"/>
      <c r="X6" s="498"/>
      <c r="Y6" s="498"/>
      <c r="Z6" s="494" t="s">
        <v>13</v>
      </c>
      <c r="AA6" s="496" t="s">
        <v>21</v>
      </c>
    </row>
    <row r="7" spans="1:28" ht="36" customHeight="1" thickTop="1" thickBot="1" x14ac:dyDescent="0.3">
      <c r="B7" s="487"/>
      <c r="C7" s="490"/>
      <c r="D7" s="490"/>
      <c r="E7" s="490"/>
      <c r="F7" s="495"/>
      <c r="G7" s="497"/>
      <c r="H7" s="499" t="s">
        <v>150</v>
      </c>
      <c r="I7" s="500"/>
      <c r="J7" s="476" t="s">
        <v>32</v>
      </c>
      <c r="K7" s="476"/>
      <c r="L7" s="476" t="s">
        <v>33</v>
      </c>
      <c r="M7" s="476"/>
      <c r="N7" s="475" t="s">
        <v>34</v>
      </c>
      <c r="O7" s="476"/>
      <c r="P7" s="150" t="s">
        <v>151</v>
      </c>
      <c r="Q7" s="499" t="s">
        <v>150</v>
      </c>
      <c r="R7" s="500"/>
      <c r="S7" s="476" t="s">
        <v>32</v>
      </c>
      <c r="T7" s="476"/>
      <c r="U7" s="476" t="s">
        <v>33</v>
      </c>
      <c r="V7" s="476"/>
      <c r="W7" s="475" t="s">
        <v>34</v>
      </c>
      <c r="X7" s="476"/>
      <c r="Y7" s="150" t="s">
        <v>151</v>
      </c>
      <c r="Z7" s="495"/>
      <c r="AA7" s="497"/>
    </row>
    <row r="8" spans="1:28" s="112" customFormat="1" ht="21.75" customHeight="1" thickTop="1" thickBot="1" x14ac:dyDescent="0.4">
      <c r="B8" s="34" t="s">
        <v>59</v>
      </c>
      <c r="C8" s="34" t="s">
        <v>24</v>
      </c>
      <c r="D8" s="80">
        <v>1</v>
      </c>
      <c r="E8" s="34" t="s">
        <v>25</v>
      </c>
      <c r="F8" s="89" t="str">
        <f>Data!G112</f>
        <v>No data</v>
      </c>
      <c r="G8" s="89" t="str">
        <f>Data!H112</f>
        <v>No data</v>
      </c>
      <c r="H8" s="44" t="str">
        <f>Data!I112</f>
        <v>No data</v>
      </c>
      <c r="I8" s="94">
        <f>IFERROR(H8/P8,0)</f>
        <v>0</v>
      </c>
      <c r="J8" s="90" t="str">
        <f>Data!J112</f>
        <v>No data</v>
      </c>
      <c r="K8" s="94">
        <f>IFERROR(J8/P8,0)</f>
        <v>0</v>
      </c>
      <c r="L8" s="90" t="str">
        <f>Data!K112</f>
        <v>No data</v>
      </c>
      <c r="M8" s="94">
        <f>IFERROR(L8/P8,0)</f>
        <v>0</v>
      </c>
      <c r="N8" s="90" t="str">
        <f>Data!L112</f>
        <v>No data</v>
      </c>
      <c r="O8" s="94">
        <f>IFERROR(N8/P8,0)</f>
        <v>0</v>
      </c>
      <c r="P8" s="163" t="str">
        <f>Data!M112</f>
        <v>No data</v>
      </c>
      <c r="Q8" s="44" t="str">
        <f>Data!O112</f>
        <v>No data</v>
      </c>
      <c r="R8" s="94">
        <f>IFERROR(Q8/Y8,0)</f>
        <v>0</v>
      </c>
      <c r="S8" s="90" t="str">
        <f>Data!P112</f>
        <v>No data</v>
      </c>
      <c r="T8" s="94">
        <f>IFERROR(S8/Y8,0)</f>
        <v>0</v>
      </c>
      <c r="U8" s="137" t="str">
        <f>Data!Q112</f>
        <v>No data</v>
      </c>
      <c r="V8" s="94">
        <f>IFERROR(U8/Y8,0)</f>
        <v>0</v>
      </c>
      <c r="W8" s="90" t="str">
        <f>Data!R112</f>
        <v>No data</v>
      </c>
      <c r="X8" s="94">
        <f>IFERROR(W8/Y8,0)</f>
        <v>0</v>
      </c>
      <c r="Y8" s="163" t="str">
        <f>Data!S112</f>
        <v>No data</v>
      </c>
      <c r="Z8" s="95" t="str">
        <f>Data!U112</f>
        <v>No data</v>
      </c>
      <c r="AA8" s="96" t="str">
        <f>Data!V112</f>
        <v>No data</v>
      </c>
    </row>
    <row r="9" spans="1:28" s="16" customFormat="1" ht="21.75" customHeight="1" thickTop="1" thickBot="1" x14ac:dyDescent="0.4">
      <c r="B9" s="35" t="s">
        <v>65</v>
      </c>
      <c r="C9" s="35" t="s">
        <v>24</v>
      </c>
      <c r="D9" s="81">
        <v>1</v>
      </c>
      <c r="E9" s="35" t="s">
        <v>26</v>
      </c>
      <c r="F9" s="92" t="str">
        <f>Data!G113</f>
        <v>No data</v>
      </c>
      <c r="G9" s="100" t="str">
        <f>Data!H113</f>
        <v>No data</v>
      </c>
      <c r="H9" s="161" t="str">
        <f>Data!I113</f>
        <v>No data</v>
      </c>
      <c r="I9" s="93">
        <f t="shared" ref="I9:I25" si="0">IFERROR(H9/P9,0)</f>
        <v>0</v>
      </c>
      <c r="J9" s="91" t="str">
        <f>Data!J113</f>
        <v>No data</v>
      </c>
      <c r="K9" s="93">
        <f t="shared" ref="K9:K25" si="1">IFERROR(J9/P9,0)</f>
        <v>0</v>
      </c>
      <c r="L9" s="91" t="str">
        <f>Data!K113</f>
        <v>No data</v>
      </c>
      <c r="M9" s="93">
        <f t="shared" ref="M9:M25" si="2">IFERROR(L9/P9,0)</f>
        <v>0</v>
      </c>
      <c r="N9" s="91" t="str">
        <f>Data!L113</f>
        <v>No data</v>
      </c>
      <c r="O9" s="93">
        <f t="shared" ref="O9:O25" si="3">IFERROR(N9/P9,0)</f>
        <v>0</v>
      </c>
      <c r="P9" s="164" t="str">
        <f>Data!M113</f>
        <v>No data</v>
      </c>
      <c r="Q9" s="43" t="str">
        <f>Data!O113</f>
        <v>No data</v>
      </c>
      <c r="R9" s="93">
        <f t="shared" ref="R9:R25" si="4">IFERROR(Q9/Y9,0)</f>
        <v>0</v>
      </c>
      <c r="S9" s="91" t="str">
        <f>Data!P113</f>
        <v>No data</v>
      </c>
      <c r="T9" s="93">
        <f t="shared" ref="T9:T25" si="5">IFERROR(S9/Y9,0)</f>
        <v>0</v>
      </c>
      <c r="U9" s="138" t="str">
        <f>Data!Q113</f>
        <v>No data</v>
      </c>
      <c r="V9" s="93">
        <f t="shared" ref="V9:V25" si="6">IFERROR(U9/Y9,0)</f>
        <v>0</v>
      </c>
      <c r="W9" s="91" t="str">
        <f>Data!R113</f>
        <v>No data</v>
      </c>
      <c r="X9" s="93">
        <f t="shared" ref="X9:X25" si="7">IFERROR(W9/Y9,0)</f>
        <v>0</v>
      </c>
      <c r="Y9" s="164" t="str">
        <f>Data!S113</f>
        <v>No data</v>
      </c>
      <c r="Z9" s="97" t="str">
        <f>Data!U113</f>
        <v>No data</v>
      </c>
      <c r="AA9" s="98" t="str">
        <f>Data!V113</f>
        <v>No data</v>
      </c>
    </row>
    <row r="10" spans="1:28" s="16" customFormat="1" ht="21.75" customHeight="1" thickTop="1" thickBot="1" x14ac:dyDescent="0.4">
      <c r="B10" s="36" t="s">
        <v>63</v>
      </c>
      <c r="C10" s="36" t="s">
        <v>24</v>
      </c>
      <c r="D10" s="82">
        <v>2</v>
      </c>
      <c r="E10" s="36" t="s">
        <v>25</v>
      </c>
      <c r="F10" s="89" t="str">
        <f>Data!G114</f>
        <v>No data</v>
      </c>
      <c r="G10" s="99" t="str">
        <f>Data!H114</f>
        <v>No data</v>
      </c>
      <c r="H10" s="162" t="str">
        <f>Data!I114</f>
        <v>No data</v>
      </c>
      <c r="I10" s="94">
        <f t="shared" si="0"/>
        <v>0</v>
      </c>
      <c r="J10" s="90" t="str">
        <f>Data!J114</f>
        <v>No data</v>
      </c>
      <c r="K10" s="94">
        <f t="shared" si="1"/>
        <v>0</v>
      </c>
      <c r="L10" s="90" t="str">
        <f>Data!K114</f>
        <v>No data</v>
      </c>
      <c r="M10" s="94">
        <f t="shared" si="2"/>
        <v>0</v>
      </c>
      <c r="N10" s="90" t="str">
        <f>Data!L114</f>
        <v>No data</v>
      </c>
      <c r="O10" s="94">
        <f t="shared" si="3"/>
        <v>0</v>
      </c>
      <c r="P10" s="163" t="str">
        <f>Data!M114</f>
        <v>No data</v>
      </c>
      <c r="Q10" s="44" t="str">
        <f>Data!O114</f>
        <v>No data</v>
      </c>
      <c r="R10" s="94">
        <f t="shared" si="4"/>
        <v>0</v>
      </c>
      <c r="S10" s="90" t="str">
        <f>Data!P114</f>
        <v>No data</v>
      </c>
      <c r="T10" s="94">
        <f t="shared" si="5"/>
        <v>0</v>
      </c>
      <c r="U10" s="137" t="str">
        <f>Data!Q114</f>
        <v>No data</v>
      </c>
      <c r="V10" s="94">
        <f t="shared" si="6"/>
        <v>0</v>
      </c>
      <c r="W10" s="90" t="str">
        <f>Data!R114</f>
        <v>No data</v>
      </c>
      <c r="X10" s="94">
        <f t="shared" si="7"/>
        <v>0</v>
      </c>
      <c r="Y10" s="163" t="str">
        <f>Data!S114</f>
        <v>No data</v>
      </c>
      <c r="Z10" s="95" t="str">
        <f>Data!U114</f>
        <v>No data</v>
      </c>
      <c r="AA10" s="96" t="str">
        <f>Data!V114</f>
        <v>No data</v>
      </c>
    </row>
    <row r="11" spans="1:28" s="16" customFormat="1" ht="21.75" customHeight="1" thickTop="1" thickBot="1" x14ac:dyDescent="0.4">
      <c r="B11" s="37" t="s">
        <v>61</v>
      </c>
      <c r="C11" s="37" t="s">
        <v>24</v>
      </c>
      <c r="D11" s="83">
        <v>2</v>
      </c>
      <c r="E11" s="37" t="s">
        <v>25</v>
      </c>
      <c r="F11" s="92" t="str">
        <f>Data!G115</f>
        <v>No data</v>
      </c>
      <c r="G11" s="100" t="str">
        <f>Data!H115</f>
        <v>No data</v>
      </c>
      <c r="H11" s="161" t="str">
        <f>Data!I115</f>
        <v>No data</v>
      </c>
      <c r="I11" s="93">
        <f t="shared" si="0"/>
        <v>0</v>
      </c>
      <c r="J11" s="91" t="str">
        <f>Data!J115</f>
        <v>No data</v>
      </c>
      <c r="K11" s="93">
        <f t="shared" si="1"/>
        <v>0</v>
      </c>
      <c r="L11" s="91" t="str">
        <f>Data!K115</f>
        <v>No data</v>
      </c>
      <c r="M11" s="93">
        <f t="shared" si="2"/>
        <v>0</v>
      </c>
      <c r="N11" s="91" t="str">
        <f>Data!L115</f>
        <v>No data</v>
      </c>
      <c r="O11" s="93">
        <f t="shared" si="3"/>
        <v>0</v>
      </c>
      <c r="P11" s="164" t="str">
        <f>Data!M115</f>
        <v>No data</v>
      </c>
      <c r="Q11" s="43" t="str">
        <f>Data!O115</f>
        <v>No data</v>
      </c>
      <c r="R11" s="93">
        <f t="shared" si="4"/>
        <v>0</v>
      </c>
      <c r="S11" s="91" t="str">
        <f>Data!P115</f>
        <v>No data</v>
      </c>
      <c r="T11" s="93">
        <f t="shared" si="5"/>
        <v>0</v>
      </c>
      <c r="U11" s="138" t="str">
        <f>Data!Q115</f>
        <v>No data</v>
      </c>
      <c r="V11" s="93">
        <f t="shared" si="6"/>
        <v>0</v>
      </c>
      <c r="W11" s="91" t="str">
        <f>Data!R115</f>
        <v>No data</v>
      </c>
      <c r="X11" s="93">
        <f t="shared" si="7"/>
        <v>0</v>
      </c>
      <c r="Y11" s="164" t="str">
        <f>Data!S115</f>
        <v>No data</v>
      </c>
      <c r="Z11" s="97" t="str">
        <f>Data!U115</f>
        <v>No data</v>
      </c>
      <c r="AA11" s="98" t="str">
        <f>Data!V115</f>
        <v>No data</v>
      </c>
    </row>
    <row r="12" spans="1:28" s="16" customFormat="1" ht="21.75" customHeight="1" thickTop="1" thickBot="1" x14ac:dyDescent="0.4">
      <c r="B12" s="34" t="s">
        <v>76</v>
      </c>
      <c r="C12" s="34" t="s">
        <v>24</v>
      </c>
      <c r="D12" s="80">
        <v>2</v>
      </c>
      <c r="E12" s="34" t="s">
        <v>25</v>
      </c>
      <c r="F12" s="89" t="str">
        <f>Data!G116</f>
        <v>No data</v>
      </c>
      <c r="G12" s="99" t="str">
        <f>Data!H116</f>
        <v>No data</v>
      </c>
      <c r="H12" s="162" t="str">
        <f>Data!I116</f>
        <v>No data</v>
      </c>
      <c r="I12" s="94">
        <f t="shared" si="0"/>
        <v>0</v>
      </c>
      <c r="J12" s="90" t="str">
        <f>Data!J116</f>
        <v>No data</v>
      </c>
      <c r="K12" s="94">
        <f t="shared" si="1"/>
        <v>0</v>
      </c>
      <c r="L12" s="90" t="str">
        <f>Data!K116</f>
        <v>No data</v>
      </c>
      <c r="M12" s="94">
        <f t="shared" si="2"/>
        <v>0</v>
      </c>
      <c r="N12" s="90" t="str">
        <f>Data!L116</f>
        <v>No data</v>
      </c>
      <c r="O12" s="94">
        <f t="shared" si="3"/>
        <v>0</v>
      </c>
      <c r="P12" s="163" t="str">
        <f>Data!M116</f>
        <v>No data</v>
      </c>
      <c r="Q12" s="44" t="str">
        <f>Data!O116</f>
        <v>No data</v>
      </c>
      <c r="R12" s="94">
        <f t="shared" si="4"/>
        <v>0</v>
      </c>
      <c r="S12" s="90" t="str">
        <f>Data!P116</f>
        <v>No data</v>
      </c>
      <c r="T12" s="94">
        <f t="shared" si="5"/>
        <v>0</v>
      </c>
      <c r="U12" s="137" t="str">
        <f>Data!Q116</f>
        <v>No data</v>
      </c>
      <c r="V12" s="94">
        <f t="shared" si="6"/>
        <v>0</v>
      </c>
      <c r="W12" s="90" t="str">
        <f>Data!R116</f>
        <v>No data</v>
      </c>
      <c r="X12" s="94">
        <f t="shared" si="7"/>
        <v>0</v>
      </c>
      <c r="Y12" s="163" t="str">
        <f>Data!S116</f>
        <v>No data</v>
      </c>
      <c r="Z12" s="95" t="str">
        <f>Data!U116</f>
        <v>No data</v>
      </c>
      <c r="AA12" s="96" t="str">
        <f>Data!V116</f>
        <v>No data</v>
      </c>
    </row>
    <row r="13" spans="1:28" s="16" customFormat="1" ht="21.75" customHeight="1" thickTop="1" thickBot="1" x14ac:dyDescent="0.4">
      <c r="B13" s="35" t="s">
        <v>64</v>
      </c>
      <c r="C13" s="35" t="s">
        <v>24</v>
      </c>
      <c r="D13" s="81">
        <v>2</v>
      </c>
      <c r="E13" s="35" t="s">
        <v>25</v>
      </c>
      <c r="F13" s="92" t="str">
        <f>Data!G117</f>
        <v>No data</v>
      </c>
      <c r="G13" s="100" t="str">
        <f>Data!H117</f>
        <v>No data</v>
      </c>
      <c r="H13" s="161" t="str">
        <f>Data!I117</f>
        <v>No data</v>
      </c>
      <c r="I13" s="93">
        <f t="shared" si="0"/>
        <v>0</v>
      </c>
      <c r="J13" s="91" t="str">
        <f>Data!J117</f>
        <v>No data</v>
      </c>
      <c r="K13" s="93">
        <f t="shared" si="1"/>
        <v>0</v>
      </c>
      <c r="L13" s="91" t="str">
        <f>Data!K117</f>
        <v>No data</v>
      </c>
      <c r="M13" s="93">
        <f t="shared" si="2"/>
        <v>0</v>
      </c>
      <c r="N13" s="91" t="str">
        <f>Data!L117</f>
        <v>No data</v>
      </c>
      <c r="O13" s="93">
        <f t="shared" si="3"/>
        <v>0</v>
      </c>
      <c r="P13" s="164" t="str">
        <f>Data!M117</f>
        <v>No data</v>
      </c>
      <c r="Q13" s="43" t="str">
        <f>Data!O117</f>
        <v>No data</v>
      </c>
      <c r="R13" s="93">
        <f t="shared" si="4"/>
        <v>0</v>
      </c>
      <c r="S13" s="91" t="str">
        <f>Data!P117</f>
        <v>No data</v>
      </c>
      <c r="T13" s="93">
        <f t="shared" si="5"/>
        <v>0</v>
      </c>
      <c r="U13" s="138" t="str">
        <f>Data!Q117</f>
        <v>No data</v>
      </c>
      <c r="V13" s="93">
        <f t="shared" si="6"/>
        <v>0</v>
      </c>
      <c r="W13" s="91" t="str">
        <f>Data!R117</f>
        <v>No data</v>
      </c>
      <c r="X13" s="93">
        <f t="shared" si="7"/>
        <v>0</v>
      </c>
      <c r="Y13" s="164" t="str">
        <f>Data!S117</f>
        <v>No data</v>
      </c>
      <c r="Z13" s="97" t="str">
        <f>Data!U117</f>
        <v>No data</v>
      </c>
      <c r="AA13" s="98" t="str">
        <f>Data!V117</f>
        <v>No data</v>
      </c>
    </row>
    <row r="14" spans="1:28" s="16" customFormat="1" ht="21.75" customHeight="1" thickTop="1" thickBot="1" x14ac:dyDescent="0.4">
      <c r="B14" s="38" t="s">
        <v>71</v>
      </c>
      <c r="C14" s="38" t="s">
        <v>24</v>
      </c>
      <c r="D14" s="84">
        <v>2</v>
      </c>
      <c r="E14" s="38" t="s">
        <v>25</v>
      </c>
      <c r="F14" s="89" t="str">
        <f>Data!G118</f>
        <v>No data</v>
      </c>
      <c r="G14" s="99" t="str">
        <f>Data!H118</f>
        <v>No data</v>
      </c>
      <c r="H14" s="162" t="str">
        <f>Data!I118</f>
        <v>No data</v>
      </c>
      <c r="I14" s="94">
        <f t="shared" si="0"/>
        <v>0</v>
      </c>
      <c r="J14" s="90" t="str">
        <f>Data!J118</f>
        <v>No data</v>
      </c>
      <c r="K14" s="94">
        <f t="shared" si="1"/>
        <v>0</v>
      </c>
      <c r="L14" s="90" t="str">
        <f>Data!K118</f>
        <v>No data</v>
      </c>
      <c r="M14" s="94">
        <f t="shared" si="2"/>
        <v>0</v>
      </c>
      <c r="N14" s="90" t="str">
        <f>Data!L118</f>
        <v>No data</v>
      </c>
      <c r="O14" s="94">
        <f t="shared" si="3"/>
        <v>0</v>
      </c>
      <c r="P14" s="163" t="str">
        <f>Data!M118</f>
        <v>No data</v>
      </c>
      <c r="Q14" s="44" t="str">
        <f>Data!O118</f>
        <v>No data</v>
      </c>
      <c r="R14" s="94">
        <f t="shared" si="4"/>
        <v>0</v>
      </c>
      <c r="S14" s="90" t="str">
        <f>Data!P118</f>
        <v>No data</v>
      </c>
      <c r="T14" s="94">
        <f t="shared" si="5"/>
        <v>0</v>
      </c>
      <c r="U14" s="137" t="str">
        <f>Data!Q118</f>
        <v>No data</v>
      </c>
      <c r="V14" s="94">
        <f t="shared" si="6"/>
        <v>0</v>
      </c>
      <c r="W14" s="90" t="str">
        <f>Data!R118</f>
        <v>No data</v>
      </c>
      <c r="X14" s="94">
        <f t="shared" si="7"/>
        <v>0</v>
      </c>
      <c r="Y14" s="163" t="str">
        <f>Data!S118</f>
        <v>No data</v>
      </c>
      <c r="Z14" s="95" t="str">
        <f>Data!U118</f>
        <v>No data</v>
      </c>
      <c r="AA14" s="96" t="str">
        <f>Data!V118</f>
        <v>No data</v>
      </c>
    </row>
    <row r="15" spans="1:28" s="16" customFormat="1" ht="21.75" customHeight="1" thickTop="1" thickBot="1" x14ac:dyDescent="0.4">
      <c r="B15" s="37" t="s">
        <v>77</v>
      </c>
      <c r="C15" s="37" t="s">
        <v>24</v>
      </c>
      <c r="D15" s="83">
        <v>2</v>
      </c>
      <c r="E15" s="37" t="s">
        <v>25</v>
      </c>
      <c r="F15" s="92" t="str">
        <f>Data!G119</f>
        <v>No data</v>
      </c>
      <c r="G15" s="100" t="str">
        <f>Data!H119</f>
        <v>No data</v>
      </c>
      <c r="H15" s="161" t="str">
        <f>Data!I119</f>
        <v>No data</v>
      </c>
      <c r="I15" s="93">
        <f t="shared" si="0"/>
        <v>0</v>
      </c>
      <c r="J15" s="91" t="str">
        <f>Data!J119</f>
        <v>No data</v>
      </c>
      <c r="K15" s="93">
        <f t="shared" si="1"/>
        <v>0</v>
      </c>
      <c r="L15" s="91" t="str">
        <f>Data!K119</f>
        <v>No data</v>
      </c>
      <c r="M15" s="93">
        <f t="shared" si="2"/>
        <v>0</v>
      </c>
      <c r="N15" s="91" t="str">
        <f>Data!L119</f>
        <v>No data</v>
      </c>
      <c r="O15" s="93">
        <f t="shared" si="3"/>
        <v>0</v>
      </c>
      <c r="P15" s="164" t="str">
        <f>Data!M119</f>
        <v>No data</v>
      </c>
      <c r="Q15" s="43" t="str">
        <f>Data!O119</f>
        <v>No data</v>
      </c>
      <c r="R15" s="93">
        <f t="shared" si="4"/>
        <v>0</v>
      </c>
      <c r="S15" s="91" t="str">
        <f>Data!P119</f>
        <v>No data</v>
      </c>
      <c r="T15" s="93">
        <f t="shared" si="5"/>
        <v>0</v>
      </c>
      <c r="U15" s="138" t="str">
        <f>Data!Q119</f>
        <v>No data</v>
      </c>
      <c r="V15" s="93">
        <f t="shared" si="6"/>
        <v>0</v>
      </c>
      <c r="W15" s="91" t="str">
        <f>Data!R119</f>
        <v>No data</v>
      </c>
      <c r="X15" s="93">
        <f t="shared" si="7"/>
        <v>0</v>
      </c>
      <c r="Y15" s="164" t="str">
        <f>Data!S119</f>
        <v>No data</v>
      </c>
      <c r="Z15" s="97" t="str">
        <f>Data!U119</f>
        <v>No data</v>
      </c>
      <c r="AA15" s="98" t="str">
        <f>Data!V119</f>
        <v>No data</v>
      </c>
    </row>
    <row r="16" spans="1:28" s="16" customFormat="1" ht="21.75" customHeight="1" thickTop="1" thickBot="1" x14ac:dyDescent="0.4">
      <c r="B16" s="34" t="s">
        <v>78</v>
      </c>
      <c r="C16" s="34" t="s">
        <v>24</v>
      </c>
      <c r="D16" s="80">
        <v>2</v>
      </c>
      <c r="E16" s="34" t="s">
        <v>25</v>
      </c>
      <c r="F16" s="89" t="str">
        <f>Data!G120</f>
        <v>No data</v>
      </c>
      <c r="G16" s="99" t="str">
        <f>Data!H120</f>
        <v>No data</v>
      </c>
      <c r="H16" s="162" t="str">
        <f>Data!I120</f>
        <v>No data</v>
      </c>
      <c r="I16" s="94">
        <f t="shared" si="0"/>
        <v>0</v>
      </c>
      <c r="J16" s="90" t="str">
        <f>Data!J120</f>
        <v>No data</v>
      </c>
      <c r="K16" s="94">
        <f t="shared" si="1"/>
        <v>0</v>
      </c>
      <c r="L16" s="90" t="str">
        <f>Data!K120</f>
        <v>No data</v>
      </c>
      <c r="M16" s="94">
        <f t="shared" si="2"/>
        <v>0</v>
      </c>
      <c r="N16" s="90" t="str">
        <f>Data!L120</f>
        <v>No data</v>
      </c>
      <c r="O16" s="94">
        <f t="shared" si="3"/>
        <v>0</v>
      </c>
      <c r="P16" s="163" t="str">
        <f>Data!M120</f>
        <v>No data</v>
      </c>
      <c r="Q16" s="44" t="str">
        <f>Data!O120</f>
        <v>No data</v>
      </c>
      <c r="R16" s="94">
        <f t="shared" si="4"/>
        <v>0</v>
      </c>
      <c r="S16" s="90" t="str">
        <f>Data!P120</f>
        <v>No data</v>
      </c>
      <c r="T16" s="94">
        <f t="shared" si="5"/>
        <v>0</v>
      </c>
      <c r="U16" s="137" t="str">
        <f>Data!Q120</f>
        <v>No data</v>
      </c>
      <c r="V16" s="94">
        <f t="shared" si="6"/>
        <v>0</v>
      </c>
      <c r="W16" s="90" t="str">
        <f>Data!R120</f>
        <v>No data</v>
      </c>
      <c r="X16" s="94">
        <f t="shared" si="7"/>
        <v>0</v>
      </c>
      <c r="Y16" s="163" t="str">
        <f>Data!S120</f>
        <v>No data</v>
      </c>
      <c r="Z16" s="95" t="str">
        <f>Data!U120</f>
        <v>No data</v>
      </c>
      <c r="AA16" s="96" t="str">
        <f>Data!V120</f>
        <v>No data</v>
      </c>
    </row>
    <row r="17" spans="2:27" s="16" customFormat="1" ht="21.75" customHeight="1" thickTop="1" thickBot="1" x14ac:dyDescent="0.4">
      <c r="B17" s="37" t="s">
        <v>60</v>
      </c>
      <c r="C17" s="37" t="s">
        <v>24</v>
      </c>
      <c r="D17" s="83">
        <v>2</v>
      </c>
      <c r="E17" s="83" t="s">
        <v>25</v>
      </c>
      <c r="F17" s="92" t="str">
        <f>Data!G121</f>
        <v>No data</v>
      </c>
      <c r="G17" s="100" t="str">
        <f>Data!H121</f>
        <v>No data</v>
      </c>
      <c r="H17" s="161" t="str">
        <f>Data!I121</f>
        <v>No data</v>
      </c>
      <c r="I17" s="93">
        <f t="shared" si="0"/>
        <v>0</v>
      </c>
      <c r="J17" s="91" t="str">
        <f>Data!J121</f>
        <v>No data</v>
      </c>
      <c r="K17" s="93">
        <f t="shared" si="1"/>
        <v>0</v>
      </c>
      <c r="L17" s="91" t="str">
        <f>Data!K121</f>
        <v>No data</v>
      </c>
      <c r="M17" s="93">
        <f t="shared" si="2"/>
        <v>0</v>
      </c>
      <c r="N17" s="91" t="str">
        <f>Data!L121</f>
        <v>No data</v>
      </c>
      <c r="O17" s="93">
        <f t="shared" si="3"/>
        <v>0</v>
      </c>
      <c r="P17" s="164" t="str">
        <f>Data!M121</f>
        <v>No data</v>
      </c>
      <c r="Q17" s="43" t="str">
        <f>Data!O121</f>
        <v>No data</v>
      </c>
      <c r="R17" s="93">
        <f t="shared" si="4"/>
        <v>0</v>
      </c>
      <c r="S17" s="91" t="str">
        <f>Data!P121</f>
        <v>No data</v>
      </c>
      <c r="T17" s="93">
        <f t="shared" si="5"/>
        <v>0</v>
      </c>
      <c r="U17" s="138" t="str">
        <f>Data!Q121</f>
        <v>No data</v>
      </c>
      <c r="V17" s="93">
        <f t="shared" si="6"/>
        <v>0</v>
      </c>
      <c r="W17" s="91" t="str">
        <f>Data!R121</f>
        <v>No data</v>
      </c>
      <c r="X17" s="93">
        <f t="shared" si="7"/>
        <v>0</v>
      </c>
      <c r="Y17" s="164" t="str">
        <f>Data!S121</f>
        <v>No data</v>
      </c>
      <c r="Z17" s="97" t="str">
        <f>Data!U121</f>
        <v>No data</v>
      </c>
      <c r="AA17" s="98" t="str">
        <f>Data!V121</f>
        <v>No data</v>
      </c>
    </row>
    <row r="18" spans="2:27" s="16" customFormat="1" ht="21.75" customHeight="1" thickTop="1" thickBot="1" x14ac:dyDescent="0.4">
      <c r="B18" s="34" t="s">
        <v>79</v>
      </c>
      <c r="C18" s="34" t="s">
        <v>24</v>
      </c>
      <c r="D18" s="80">
        <v>2</v>
      </c>
      <c r="E18" s="34" t="s">
        <v>26</v>
      </c>
      <c r="F18" s="89" t="str">
        <f>Data!G122</f>
        <v>No data</v>
      </c>
      <c r="G18" s="99" t="str">
        <f>Data!H122</f>
        <v>No data</v>
      </c>
      <c r="H18" s="162" t="str">
        <f>Data!I122</f>
        <v>No data</v>
      </c>
      <c r="I18" s="94">
        <f t="shared" si="0"/>
        <v>0</v>
      </c>
      <c r="J18" s="90" t="str">
        <f>Data!J122</f>
        <v>No data</v>
      </c>
      <c r="K18" s="94">
        <f t="shared" si="1"/>
        <v>0</v>
      </c>
      <c r="L18" s="90" t="str">
        <f>Data!K122</f>
        <v>No data</v>
      </c>
      <c r="M18" s="94">
        <f t="shared" si="2"/>
        <v>0</v>
      </c>
      <c r="N18" s="90" t="str">
        <f>Data!L122</f>
        <v>No data</v>
      </c>
      <c r="O18" s="94">
        <f t="shared" si="3"/>
        <v>0</v>
      </c>
      <c r="P18" s="163" t="str">
        <f>Data!M122</f>
        <v>No data</v>
      </c>
      <c r="Q18" s="44" t="str">
        <f>Data!O122</f>
        <v>No data</v>
      </c>
      <c r="R18" s="94">
        <f t="shared" si="4"/>
        <v>0</v>
      </c>
      <c r="S18" s="90" t="str">
        <f>Data!P122</f>
        <v>No data</v>
      </c>
      <c r="T18" s="94">
        <f t="shared" si="5"/>
        <v>0</v>
      </c>
      <c r="U18" s="137" t="str">
        <f>Data!Q122</f>
        <v>No data</v>
      </c>
      <c r="V18" s="94">
        <f t="shared" si="6"/>
        <v>0</v>
      </c>
      <c r="W18" s="90" t="str">
        <f>Data!R122</f>
        <v>No data</v>
      </c>
      <c r="X18" s="94">
        <f t="shared" si="7"/>
        <v>0</v>
      </c>
      <c r="Y18" s="163" t="str">
        <f>Data!S122</f>
        <v>No data</v>
      </c>
      <c r="Z18" s="95" t="str">
        <f>Data!U122</f>
        <v>No data</v>
      </c>
      <c r="AA18" s="96" t="str">
        <f>Data!V122</f>
        <v>No data</v>
      </c>
    </row>
    <row r="19" spans="2:27" s="16" customFormat="1" ht="21.75" customHeight="1" thickTop="1" thickBot="1" x14ac:dyDescent="0.4">
      <c r="B19" s="35" t="s">
        <v>74</v>
      </c>
      <c r="C19" s="35" t="s">
        <v>24</v>
      </c>
      <c r="D19" s="81">
        <v>2</v>
      </c>
      <c r="E19" s="35" t="s">
        <v>26</v>
      </c>
      <c r="F19" s="92" t="str">
        <f>Data!G123</f>
        <v>No data</v>
      </c>
      <c r="G19" s="100" t="str">
        <f>Data!H123</f>
        <v>No data</v>
      </c>
      <c r="H19" s="161" t="str">
        <f>Data!I123</f>
        <v>No data</v>
      </c>
      <c r="I19" s="93">
        <f t="shared" si="0"/>
        <v>0</v>
      </c>
      <c r="J19" s="91" t="str">
        <f>Data!J123</f>
        <v>No data</v>
      </c>
      <c r="K19" s="93">
        <f t="shared" si="1"/>
        <v>0</v>
      </c>
      <c r="L19" s="91" t="str">
        <f>Data!K123</f>
        <v>No data</v>
      </c>
      <c r="M19" s="93">
        <f t="shared" si="2"/>
        <v>0</v>
      </c>
      <c r="N19" s="91" t="str">
        <f>Data!L123</f>
        <v>No data</v>
      </c>
      <c r="O19" s="93">
        <f t="shared" si="3"/>
        <v>0</v>
      </c>
      <c r="P19" s="164" t="str">
        <f>Data!M123</f>
        <v>No data</v>
      </c>
      <c r="Q19" s="43" t="str">
        <f>Data!O123</f>
        <v>No data</v>
      </c>
      <c r="R19" s="93">
        <f t="shared" si="4"/>
        <v>0</v>
      </c>
      <c r="S19" s="91" t="str">
        <f>Data!P123</f>
        <v>No data</v>
      </c>
      <c r="T19" s="93">
        <f t="shared" si="5"/>
        <v>0</v>
      </c>
      <c r="U19" s="138" t="str">
        <f>Data!Q123</f>
        <v>No data</v>
      </c>
      <c r="V19" s="93">
        <f t="shared" si="6"/>
        <v>0</v>
      </c>
      <c r="W19" s="91" t="str">
        <f>Data!R123</f>
        <v>No data</v>
      </c>
      <c r="X19" s="93">
        <f t="shared" si="7"/>
        <v>0</v>
      </c>
      <c r="Y19" s="164" t="str">
        <f>Data!S123</f>
        <v>No data</v>
      </c>
      <c r="Z19" s="97" t="str">
        <f>Data!U123</f>
        <v>No data</v>
      </c>
      <c r="AA19" s="98" t="str">
        <f>Data!V123</f>
        <v>No data</v>
      </c>
    </row>
    <row r="20" spans="2:27" s="16" customFormat="1" ht="21.75" customHeight="1" thickTop="1" thickBot="1" x14ac:dyDescent="0.4">
      <c r="B20" s="34" t="s">
        <v>70</v>
      </c>
      <c r="C20" s="34" t="s">
        <v>24</v>
      </c>
      <c r="D20" s="80">
        <v>2</v>
      </c>
      <c r="E20" s="34" t="s">
        <v>26</v>
      </c>
      <c r="F20" s="89" t="str">
        <f>Data!G124</f>
        <v>No data</v>
      </c>
      <c r="G20" s="99" t="str">
        <f>Data!H124</f>
        <v>No data</v>
      </c>
      <c r="H20" s="162" t="str">
        <f>Data!I124</f>
        <v>No data</v>
      </c>
      <c r="I20" s="94">
        <f t="shared" si="0"/>
        <v>0</v>
      </c>
      <c r="J20" s="90" t="str">
        <f>Data!J124</f>
        <v>No data</v>
      </c>
      <c r="K20" s="94">
        <f t="shared" si="1"/>
        <v>0</v>
      </c>
      <c r="L20" s="90" t="str">
        <f>Data!K124</f>
        <v>No data</v>
      </c>
      <c r="M20" s="94">
        <f t="shared" si="2"/>
        <v>0</v>
      </c>
      <c r="N20" s="90" t="str">
        <f>Data!L124</f>
        <v>No data</v>
      </c>
      <c r="O20" s="94">
        <f t="shared" si="3"/>
        <v>0</v>
      </c>
      <c r="P20" s="163" t="str">
        <f>Data!M124</f>
        <v>No data</v>
      </c>
      <c r="Q20" s="44" t="str">
        <f>Data!O124</f>
        <v>No data</v>
      </c>
      <c r="R20" s="94">
        <f t="shared" si="4"/>
        <v>0</v>
      </c>
      <c r="S20" s="90" t="str">
        <f>Data!P124</f>
        <v>No data</v>
      </c>
      <c r="T20" s="94">
        <f t="shared" si="5"/>
        <v>0</v>
      </c>
      <c r="U20" s="137" t="str">
        <f>Data!Q124</f>
        <v>No data</v>
      </c>
      <c r="V20" s="94">
        <f t="shared" si="6"/>
        <v>0</v>
      </c>
      <c r="W20" s="90" t="str">
        <f>Data!R124</f>
        <v>No data</v>
      </c>
      <c r="X20" s="94">
        <f t="shared" si="7"/>
        <v>0</v>
      </c>
      <c r="Y20" s="163" t="str">
        <f>Data!S124</f>
        <v>No data</v>
      </c>
      <c r="Z20" s="95" t="str">
        <f>Data!U124</f>
        <v>No data</v>
      </c>
      <c r="AA20" s="96" t="str">
        <f>Data!V124</f>
        <v>No data</v>
      </c>
    </row>
    <row r="21" spans="2:27" s="16" customFormat="1" ht="21.75" customHeight="1" thickTop="1" thickBot="1" x14ac:dyDescent="0.4">
      <c r="B21" s="35" t="s">
        <v>80</v>
      </c>
      <c r="C21" s="35" t="s">
        <v>24</v>
      </c>
      <c r="D21" s="81">
        <v>2</v>
      </c>
      <c r="E21" s="35" t="s">
        <v>26</v>
      </c>
      <c r="F21" s="92" t="str">
        <f>Data!G125</f>
        <v>No data</v>
      </c>
      <c r="G21" s="100" t="str">
        <f>Data!H125</f>
        <v>No data</v>
      </c>
      <c r="H21" s="161" t="str">
        <f>Data!I125</f>
        <v>No data</v>
      </c>
      <c r="I21" s="93">
        <f t="shared" si="0"/>
        <v>0</v>
      </c>
      <c r="J21" s="91" t="str">
        <f>Data!J125</f>
        <v>No data</v>
      </c>
      <c r="K21" s="93">
        <f t="shared" si="1"/>
        <v>0</v>
      </c>
      <c r="L21" s="91" t="str">
        <f>Data!K125</f>
        <v>No data</v>
      </c>
      <c r="M21" s="93">
        <f t="shared" si="2"/>
        <v>0</v>
      </c>
      <c r="N21" s="91" t="str">
        <f>Data!L125</f>
        <v>No data</v>
      </c>
      <c r="O21" s="93">
        <f t="shared" si="3"/>
        <v>0</v>
      </c>
      <c r="P21" s="164" t="str">
        <f>Data!M125</f>
        <v>No data</v>
      </c>
      <c r="Q21" s="43" t="str">
        <f>Data!O125</f>
        <v>No data</v>
      </c>
      <c r="R21" s="93">
        <f t="shared" si="4"/>
        <v>0</v>
      </c>
      <c r="S21" s="91" t="str">
        <f>Data!P125</f>
        <v>No data</v>
      </c>
      <c r="T21" s="93">
        <f t="shared" si="5"/>
        <v>0</v>
      </c>
      <c r="U21" s="138" t="str">
        <f>Data!Q125</f>
        <v>No data</v>
      </c>
      <c r="V21" s="93">
        <f t="shared" si="6"/>
        <v>0</v>
      </c>
      <c r="W21" s="91" t="str">
        <f>Data!R125</f>
        <v>No data</v>
      </c>
      <c r="X21" s="93">
        <f t="shared" si="7"/>
        <v>0</v>
      </c>
      <c r="Y21" s="164" t="str">
        <f>Data!S125</f>
        <v>No data</v>
      </c>
      <c r="Z21" s="97" t="str">
        <f>Data!U125</f>
        <v>No data</v>
      </c>
      <c r="AA21" s="98" t="str">
        <f>Data!V125</f>
        <v>No data</v>
      </c>
    </row>
    <row r="22" spans="2:27" s="16" customFormat="1" ht="21.75" customHeight="1" thickTop="1" thickBot="1" x14ac:dyDescent="0.4">
      <c r="B22" s="34" t="s">
        <v>66</v>
      </c>
      <c r="C22" s="34" t="s">
        <v>24</v>
      </c>
      <c r="D22" s="80">
        <v>2</v>
      </c>
      <c r="E22" s="34" t="s">
        <v>26</v>
      </c>
      <c r="F22" s="89" t="str">
        <f>Data!G126</f>
        <v>No data</v>
      </c>
      <c r="G22" s="99" t="str">
        <f>Data!H126</f>
        <v>No data</v>
      </c>
      <c r="H22" s="162" t="str">
        <f>Data!I126</f>
        <v>No data</v>
      </c>
      <c r="I22" s="94">
        <f t="shared" si="0"/>
        <v>0</v>
      </c>
      <c r="J22" s="90" t="str">
        <f>Data!J126</f>
        <v>No data</v>
      </c>
      <c r="K22" s="94">
        <f t="shared" si="1"/>
        <v>0</v>
      </c>
      <c r="L22" s="90" t="str">
        <f>Data!K126</f>
        <v>No data</v>
      </c>
      <c r="M22" s="94">
        <f t="shared" si="2"/>
        <v>0</v>
      </c>
      <c r="N22" s="90" t="str">
        <f>Data!L126</f>
        <v>No data</v>
      </c>
      <c r="O22" s="94">
        <f t="shared" si="3"/>
        <v>0</v>
      </c>
      <c r="P22" s="163" t="str">
        <f>Data!M126</f>
        <v>No data</v>
      </c>
      <c r="Q22" s="44" t="str">
        <f>Data!O126</f>
        <v>No data</v>
      </c>
      <c r="R22" s="94">
        <f t="shared" si="4"/>
        <v>0</v>
      </c>
      <c r="S22" s="90" t="str">
        <f>Data!P126</f>
        <v>No data</v>
      </c>
      <c r="T22" s="178">
        <f t="shared" si="5"/>
        <v>0</v>
      </c>
      <c r="U22" s="137" t="str">
        <f>Data!Q126</f>
        <v>No data</v>
      </c>
      <c r="V22" s="94">
        <f t="shared" si="6"/>
        <v>0</v>
      </c>
      <c r="W22" s="90" t="str">
        <f>Data!R126</f>
        <v>No data</v>
      </c>
      <c r="X22" s="94">
        <f t="shared" si="7"/>
        <v>0</v>
      </c>
      <c r="Y22" s="163" t="str">
        <f>Data!S126</f>
        <v>No data</v>
      </c>
      <c r="Z22" s="95" t="str">
        <f>Data!U126</f>
        <v>No data</v>
      </c>
      <c r="AA22" s="96" t="str">
        <f>Data!V126</f>
        <v>No data</v>
      </c>
    </row>
    <row r="23" spans="2:27" s="16" customFormat="1" ht="21.75" customHeight="1" thickTop="1" thickBot="1" x14ac:dyDescent="0.4">
      <c r="B23" s="35" t="s">
        <v>67</v>
      </c>
      <c r="C23" s="35" t="s">
        <v>24</v>
      </c>
      <c r="D23" s="81">
        <v>2</v>
      </c>
      <c r="E23" s="35" t="s">
        <v>26</v>
      </c>
      <c r="F23" s="92" t="str">
        <f>Data!G127</f>
        <v>No data</v>
      </c>
      <c r="G23" s="100" t="str">
        <f>Data!H127</f>
        <v>No data</v>
      </c>
      <c r="H23" s="43" t="str">
        <f>Data!I127</f>
        <v>No data</v>
      </c>
      <c r="I23" s="93">
        <f t="shared" si="0"/>
        <v>0</v>
      </c>
      <c r="J23" s="91" t="str">
        <f>Data!J127</f>
        <v>No data</v>
      </c>
      <c r="K23" s="93">
        <f t="shared" si="1"/>
        <v>0</v>
      </c>
      <c r="L23" s="91" t="str">
        <f>Data!K127</f>
        <v>No data</v>
      </c>
      <c r="M23" s="93">
        <f t="shared" si="2"/>
        <v>0</v>
      </c>
      <c r="N23" s="91" t="str">
        <f>Data!L127</f>
        <v>No data</v>
      </c>
      <c r="O23" s="93">
        <f t="shared" si="3"/>
        <v>0</v>
      </c>
      <c r="P23" s="164" t="str">
        <f>Data!M127</f>
        <v>No data</v>
      </c>
      <c r="Q23" s="43" t="str">
        <f>Data!O127</f>
        <v>No data</v>
      </c>
      <c r="R23" s="93">
        <f t="shared" si="4"/>
        <v>0</v>
      </c>
      <c r="S23" s="91" t="str">
        <f>Data!P127</f>
        <v>No data</v>
      </c>
      <c r="T23" s="93">
        <f t="shared" si="5"/>
        <v>0</v>
      </c>
      <c r="U23" s="139" t="str">
        <f>Data!Q127</f>
        <v>No data</v>
      </c>
      <c r="V23" s="93">
        <f t="shared" si="6"/>
        <v>0</v>
      </c>
      <c r="W23" s="91" t="str">
        <f>Data!R127</f>
        <v>No data</v>
      </c>
      <c r="X23" s="93">
        <f t="shared" si="7"/>
        <v>0</v>
      </c>
      <c r="Y23" s="164" t="str">
        <f>Data!S127</f>
        <v>No data</v>
      </c>
      <c r="Z23" s="97" t="str">
        <f>Data!U127</f>
        <v>No data</v>
      </c>
      <c r="AA23" s="98" t="str">
        <f>Data!V127</f>
        <v>No data</v>
      </c>
    </row>
    <row r="24" spans="2:27" s="16" customFormat="1" ht="21.75" customHeight="1" thickTop="1" thickBot="1" x14ac:dyDescent="0.4">
      <c r="B24" s="36" t="s">
        <v>81</v>
      </c>
      <c r="C24" s="36" t="s">
        <v>24</v>
      </c>
      <c r="D24" s="82">
        <v>2</v>
      </c>
      <c r="E24" s="36" t="s">
        <v>26</v>
      </c>
      <c r="F24" s="89" t="str">
        <f>Data!G128</f>
        <v>No data</v>
      </c>
      <c r="G24" s="99" t="str">
        <f>Data!H128</f>
        <v>No data</v>
      </c>
      <c r="H24" s="44" t="str">
        <f>Data!I128</f>
        <v>No data</v>
      </c>
      <c r="I24" s="94">
        <f t="shared" si="0"/>
        <v>0</v>
      </c>
      <c r="J24" s="90" t="str">
        <f>Data!J128</f>
        <v>No data</v>
      </c>
      <c r="K24" s="94">
        <f t="shared" si="1"/>
        <v>0</v>
      </c>
      <c r="L24" s="90" t="str">
        <f>Data!K128</f>
        <v>No data</v>
      </c>
      <c r="M24" s="94">
        <f t="shared" si="2"/>
        <v>0</v>
      </c>
      <c r="N24" s="90" t="str">
        <f>Data!L128</f>
        <v>No data</v>
      </c>
      <c r="O24" s="94">
        <f t="shared" si="3"/>
        <v>0</v>
      </c>
      <c r="P24" s="163" t="str">
        <f>Data!M128</f>
        <v>No data</v>
      </c>
      <c r="Q24" s="44" t="str">
        <f>Data!O128</f>
        <v>No data</v>
      </c>
      <c r="R24" s="94">
        <f t="shared" si="4"/>
        <v>0</v>
      </c>
      <c r="S24" s="90" t="str">
        <f>Data!P128</f>
        <v>No data</v>
      </c>
      <c r="T24" s="94">
        <f t="shared" si="5"/>
        <v>0</v>
      </c>
      <c r="U24" s="137" t="str">
        <f>Data!Q128</f>
        <v>No data</v>
      </c>
      <c r="V24" s="94">
        <f t="shared" si="6"/>
        <v>0</v>
      </c>
      <c r="W24" s="90" t="str">
        <f>Data!R128</f>
        <v>No data</v>
      </c>
      <c r="X24" s="94">
        <f t="shared" si="7"/>
        <v>0</v>
      </c>
      <c r="Y24" s="163" t="str">
        <f>Data!S128</f>
        <v>No data</v>
      </c>
      <c r="Z24" s="95" t="str">
        <f>Data!U128</f>
        <v>No data</v>
      </c>
      <c r="AA24" s="96" t="str">
        <f>Data!V128</f>
        <v>No data</v>
      </c>
    </row>
    <row r="25" spans="2:27" s="16" customFormat="1" ht="21.75" customHeight="1" thickTop="1" thickBot="1" x14ac:dyDescent="0.4">
      <c r="B25" s="39" t="s">
        <v>82</v>
      </c>
      <c r="C25" s="39" t="s">
        <v>24</v>
      </c>
      <c r="D25" s="85">
        <v>2</v>
      </c>
      <c r="E25" s="39" t="s">
        <v>26</v>
      </c>
      <c r="F25" s="92" t="str">
        <f>Data!G129</f>
        <v>No data</v>
      </c>
      <c r="G25" s="100" t="str">
        <f>Data!H129</f>
        <v>No data</v>
      </c>
      <c r="H25" s="43" t="str">
        <f>Data!I129</f>
        <v>No data</v>
      </c>
      <c r="I25" s="93">
        <f t="shared" si="0"/>
        <v>0</v>
      </c>
      <c r="J25" s="91" t="str">
        <f>Data!J129</f>
        <v>No data</v>
      </c>
      <c r="K25" s="93">
        <f t="shared" si="1"/>
        <v>0</v>
      </c>
      <c r="L25" s="91" t="str">
        <f>Data!K129</f>
        <v>No data</v>
      </c>
      <c r="M25" s="93">
        <f t="shared" si="2"/>
        <v>0</v>
      </c>
      <c r="N25" s="91" t="str">
        <f>Data!L129</f>
        <v>No data</v>
      </c>
      <c r="O25" s="93">
        <f t="shared" si="3"/>
        <v>0</v>
      </c>
      <c r="P25" s="164" t="str">
        <f>Data!M129</f>
        <v>No data</v>
      </c>
      <c r="Q25" s="43" t="str">
        <f>Data!O129</f>
        <v>No data</v>
      </c>
      <c r="R25" s="93">
        <f t="shared" si="4"/>
        <v>0</v>
      </c>
      <c r="S25" s="91" t="str">
        <f>Data!P129</f>
        <v>No data</v>
      </c>
      <c r="T25" s="93">
        <f t="shared" si="5"/>
        <v>0</v>
      </c>
      <c r="U25" s="139" t="str">
        <f>Data!Q129</f>
        <v>No data</v>
      </c>
      <c r="V25" s="93">
        <f t="shared" si="6"/>
        <v>0</v>
      </c>
      <c r="W25" s="91" t="str">
        <f>Data!R129</f>
        <v>No data</v>
      </c>
      <c r="X25" s="93">
        <f t="shared" si="7"/>
        <v>0</v>
      </c>
      <c r="Y25" s="164" t="str">
        <f>Data!S129</f>
        <v>No data</v>
      </c>
      <c r="Z25" s="97" t="str">
        <f>Data!U129</f>
        <v>No data</v>
      </c>
      <c r="AA25" s="98" t="str">
        <f>Data!V129</f>
        <v>No data</v>
      </c>
    </row>
    <row r="26" spans="2:27" ht="15" thickTop="1" x14ac:dyDescent="0.35">
      <c r="B26" s="24"/>
      <c r="C26" s="24"/>
      <c r="D26" s="24"/>
      <c r="E26" s="24"/>
      <c r="F26" s="23"/>
      <c r="G26" s="23"/>
      <c r="H26" s="169"/>
      <c r="I26" s="23"/>
      <c r="J26" s="169"/>
      <c r="K26" s="23"/>
      <c r="L26" s="169"/>
      <c r="M26" s="23"/>
      <c r="N26" s="169"/>
      <c r="O26" s="23"/>
      <c r="P26" s="23"/>
      <c r="Q26" s="169"/>
      <c r="R26" s="23"/>
      <c r="S26" s="169"/>
      <c r="T26" s="23"/>
      <c r="U26" s="169"/>
      <c r="V26" s="23"/>
      <c r="W26" s="169"/>
      <c r="X26" s="23"/>
      <c r="Y26" s="23"/>
      <c r="Z26" s="23"/>
      <c r="AA26" s="23"/>
    </row>
    <row r="27" spans="2:27" ht="15" thickBot="1" x14ac:dyDescent="0.4">
      <c r="B27" s="24"/>
      <c r="C27" s="24"/>
      <c r="D27" s="24"/>
      <c r="E27" s="24"/>
      <c r="F27" s="23"/>
      <c r="G27" s="23"/>
      <c r="H27" s="169"/>
      <c r="I27" s="23"/>
      <c r="J27" s="169"/>
      <c r="K27" s="23"/>
      <c r="L27" s="169"/>
      <c r="M27" s="23"/>
      <c r="N27" s="169"/>
      <c r="O27" s="23"/>
      <c r="P27" s="23"/>
      <c r="Q27" s="169"/>
      <c r="R27" s="23"/>
      <c r="S27" s="169"/>
      <c r="T27" s="23"/>
      <c r="U27" s="169"/>
      <c r="V27" s="23"/>
      <c r="W27" s="169"/>
      <c r="X27" s="23"/>
      <c r="Y27" s="23"/>
      <c r="Z27" s="23"/>
      <c r="AA27" s="23"/>
    </row>
    <row r="28" spans="2:27" ht="15" x14ac:dyDescent="0.25">
      <c r="B28" s="477" t="s">
        <v>115</v>
      </c>
      <c r="C28" s="512" t="s">
        <v>116</v>
      </c>
      <c r="D28" s="513"/>
      <c r="E28" s="514"/>
      <c r="F28" s="478" t="s">
        <v>107</v>
      </c>
      <c r="G28" s="458"/>
      <c r="H28" s="479"/>
      <c r="I28" s="480"/>
      <c r="J28" s="483" t="s">
        <v>113</v>
      </c>
      <c r="K28" s="484"/>
      <c r="L28" s="467" t="s">
        <v>113</v>
      </c>
      <c r="M28" s="468"/>
      <c r="N28" s="471" t="s">
        <v>113</v>
      </c>
      <c r="O28" s="472"/>
      <c r="P28" s="179"/>
      <c r="Q28" s="479"/>
      <c r="R28" s="480"/>
      <c r="S28" s="483" t="s">
        <v>113</v>
      </c>
      <c r="T28" s="484"/>
      <c r="U28" s="467" t="s">
        <v>113</v>
      </c>
      <c r="V28" s="468"/>
      <c r="W28" s="471" t="s">
        <v>113</v>
      </c>
      <c r="X28" s="472"/>
      <c r="Y28" s="181"/>
      <c r="Z28" s="457" t="s">
        <v>110</v>
      </c>
      <c r="AA28" s="458"/>
    </row>
    <row r="29" spans="2:27" ht="15" x14ac:dyDescent="0.25">
      <c r="B29" s="477"/>
      <c r="C29" s="515"/>
      <c r="D29" s="516"/>
      <c r="E29" s="517"/>
      <c r="F29" s="504" t="s">
        <v>108</v>
      </c>
      <c r="G29" s="505"/>
      <c r="H29" s="481"/>
      <c r="I29" s="482"/>
      <c r="J29" s="485"/>
      <c r="K29" s="486"/>
      <c r="L29" s="469"/>
      <c r="M29" s="470"/>
      <c r="N29" s="473"/>
      <c r="O29" s="474"/>
      <c r="P29" s="180"/>
      <c r="Q29" s="481"/>
      <c r="R29" s="482"/>
      <c r="S29" s="485"/>
      <c r="T29" s="486"/>
      <c r="U29" s="469"/>
      <c r="V29" s="470"/>
      <c r="W29" s="473"/>
      <c r="X29" s="474"/>
      <c r="Y29" s="182"/>
      <c r="Z29" s="506" t="s">
        <v>111</v>
      </c>
      <c r="AA29" s="505"/>
    </row>
    <row r="30" spans="2:27" ht="15.75" thickBot="1" x14ac:dyDescent="0.3">
      <c r="B30" s="477"/>
      <c r="C30" s="518"/>
      <c r="D30" s="519"/>
      <c r="E30" s="520"/>
      <c r="F30" s="521" t="s">
        <v>109</v>
      </c>
      <c r="G30" s="511"/>
      <c r="H30" s="507"/>
      <c r="I30" s="508"/>
      <c r="J30" s="509" t="s">
        <v>114</v>
      </c>
      <c r="K30" s="508"/>
      <c r="L30" s="509" t="s">
        <v>114</v>
      </c>
      <c r="M30" s="508"/>
      <c r="N30" s="509" t="s">
        <v>114</v>
      </c>
      <c r="O30" s="508"/>
      <c r="P30" s="149"/>
      <c r="Q30" s="507"/>
      <c r="R30" s="508"/>
      <c r="S30" s="509" t="s">
        <v>114</v>
      </c>
      <c r="T30" s="508"/>
      <c r="U30" s="509" t="s">
        <v>114</v>
      </c>
      <c r="V30" s="508"/>
      <c r="W30" s="509" t="s">
        <v>114</v>
      </c>
      <c r="X30" s="508"/>
      <c r="Y30" s="165"/>
      <c r="Z30" s="510" t="s">
        <v>112</v>
      </c>
      <c r="AA30" s="511"/>
    </row>
    <row r="31" spans="2:27" ht="14.45" x14ac:dyDescent="0.35">
      <c r="B31" s="25"/>
      <c r="C31" s="25"/>
      <c r="D31" s="25"/>
      <c r="E31" s="25"/>
      <c r="F31" s="26"/>
      <c r="G31" s="26"/>
      <c r="H31" s="170"/>
      <c r="I31" s="26"/>
      <c r="J31" s="170"/>
      <c r="K31" s="26"/>
      <c r="L31" s="170"/>
      <c r="M31" s="26"/>
      <c r="N31" s="170"/>
      <c r="O31" s="26"/>
      <c r="P31" s="26"/>
      <c r="Q31" s="170"/>
      <c r="R31" s="26"/>
      <c r="S31" s="170"/>
      <c r="T31" s="26"/>
      <c r="U31" s="170"/>
      <c r="V31" s="26"/>
      <c r="W31" s="170"/>
      <c r="X31" s="26"/>
      <c r="Y31" s="26"/>
      <c r="Z31" s="26"/>
      <c r="AA31" s="27"/>
    </row>
    <row r="32" spans="2:27" ht="14.45" x14ac:dyDescent="0.35">
      <c r="B32" s="23"/>
      <c r="C32" s="23"/>
      <c r="D32" s="23"/>
      <c r="E32" s="23"/>
      <c r="F32" s="28">
        <v>10</v>
      </c>
      <c r="G32" s="28">
        <v>10</v>
      </c>
      <c r="H32" s="171">
        <v>10</v>
      </c>
      <c r="I32" s="28"/>
      <c r="J32" s="171">
        <v>10</v>
      </c>
      <c r="K32" s="28">
        <v>10</v>
      </c>
      <c r="L32" s="171">
        <v>10</v>
      </c>
      <c r="M32" s="28"/>
      <c r="N32" s="171"/>
      <c r="O32" s="28"/>
      <c r="P32" s="28"/>
      <c r="Q32" s="171"/>
      <c r="R32" s="28"/>
      <c r="S32" s="171"/>
      <c r="T32" s="28"/>
      <c r="U32" s="171"/>
      <c r="V32" s="28"/>
      <c r="W32" s="171"/>
      <c r="X32" s="28"/>
      <c r="Y32" s="28"/>
      <c r="Z32" s="28"/>
      <c r="AA32" s="23"/>
    </row>
    <row r="33" spans="2:27" ht="14.45" x14ac:dyDescent="0.35">
      <c r="B33" s="24" t="s">
        <v>19</v>
      </c>
      <c r="C33" s="24"/>
      <c r="D33" s="24"/>
      <c r="E33" s="24"/>
      <c r="F33" s="29"/>
      <c r="G33" s="23"/>
      <c r="H33" s="169"/>
      <c r="I33" s="23"/>
      <c r="J33" s="169"/>
      <c r="K33" s="23"/>
      <c r="L33" s="169"/>
      <c r="M33" s="23"/>
      <c r="N33" s="169"/>
      <c r="O33" s="23"/>
      <c r="P33" s="23"/>
      <c r="Q33" s="169"/>
      <c r="R33" s="23"/>
      <c r="S33" s="169"/>
      <c r="T33" s="23"/>
      <c r="U33" s="169"/>
      <c r="V33" s="23"/>
      <c r="W33" s="169"/>
      <c r="X33" s="23"/>
      <c r="Y33" s="23"/>
      <c r="Z33" s="23"/>
      <c r="AA33" s="23"/>
    </row>
    <row r="34" spans="2:27" ht="14.45" x14ac:dyDescent="0.35">
      <c r="B34" s="30" t="s">
        <v>20</v>
      </c>
      <c r="C34" s="30"/>
      <c r="D34" s="30"/>
      <c r="E34" s="30"/>
      <c r="F34" s="23"/>
      <c r="G34" s="23"/>
      <c r="H34" s="169"/>
      <c r="I34" s="23"/>
      <c r="J34" s="169"/>
      <c r="K34" s="23"/>
      <c r="L34" s="169"/>
      <c r="M34" s="23"/>
      <c r="N34" s="169"/>
      <c r="O34" s="23"/>
      <c r="P34" s="23"/>
      <c r="Q34" s="169"/>
      <c r="R34" s="23"/>
      <c r="S34" s="169"/>
      <c r="T34" s="23"/>
      <c r="U34" s="169"/>
      <c r="V34" s="23"/>
      <c r="W34" s="169"/>
      <c r="X34" s="23"/>
      <c r="Y34" s="23"/>
      <c r="Z34" s="23"/>
      <c r="AA34" s="23"/>
    </row>
    <row r="35" spans="2:27" ht="14.45" x14ac:dyDescent="0.35">
      <c r="B35" s="31"/>
      <c r="C35" s="31"/>
      <c r="D35" s="31"/>
      <c r="E35" s="31"/>
      <c r="F35" s="23"/>
      <c r="G35" s="23"/>
      <c r="H35" s="169"/>
      <c r="I35" s="23"/>
      <c r="J35" s="169"/>
      <c r="K35" s="23"/>
      <c r="L35" s="169"/>
      <c r="M35" s="23"/>
      <c r="N35" s="169"/>
      <c r="O35" s="23"/>
      <c r="P35" s="23"/>
      <c r="Q35" s="169"/>
      <c r="R35" s="23"/>
      <c r="S35" s="169"/>
      <c r="T35" s="23"/>
      <c r="U35" s="169"/>
      <c r="V35" s="23"/>
      <c r="W35" s="169"/>
      <c r="X35" s="23"/>
      <c r="Y35" s="23"/>
      <c r="Z35" s="23"/>
      <c r="AA35" s="23"/>
    </row>
    <row r="36" spans="2:27" ht="14.45" x14ac:dyDescent="0.35"/>
    <row r="37" spans="2:27" ht="15" x14ac:dyDescent="0.25"/>
    <row r="38" spans="2:27" ht="14.45" hidden="1" x14ac:dyDescent="0.35"/>
    <row r="39" spans="2:27" ht="14.45" hidden="1" x14ac:dyDescent="0.35"/>
    <row r="40" spans="2:27" ht="14.45" hidden="1" x14ac:dyDescent="0.35"/>
    <row r="41" spans="2:27" ht="14.45" hidden="1" x14ac:dyDescent="0.35"/>
    <row r="42" spans="2:27" ht="14.45" hidden="1" x14ac:dyDescent="0.35"/>
    <row r="43" spans="2:27" ht="14.45" hidden="1" x14ac:dyDescent="0.35"/>
    <row r="44" spans="2:27" ht="14.45" hidden="1" x14ac:dyDescent="0.35"/>
    <row r="45" spans="2:27" ht="14.45" hidden="1" x14ac:dyDescent="0.35"/>
    <row r="46" spans="2:27" ht="14.45" hidden="1" x14ac:dyDescent="0.35"/>
    <row r="47" spans="2:27" ht="14.45" hidden="1" x14ac:dyDescent="0.35"/>
    <row r="48" spans="2:27" ht="14.45" hidden="1" x14ac:dyDescent="0.35"/>
    <row r="49" ht="14.45" hidden="1" x14ac:dyDescent="0.35"/>
    <row r="50" ht="14.45" hidden="1" x14ac:dyDescent="0.35"/>
    <row r="51" ht="14.45" hidden="1" x14ac:dyDescent="0.35"/>
    <row r="52" ht="14.45" hidden="1" x14ac:dyDescent="0.35"/>
    <row r="53" ht="14.45" hidden="1" x14ac:dyDescent="0.35"/>
    <row r="54" ht="14.45" hidden="1" x14ac:dyDescent="0.35"/>
    <row r="55" ht="14.45" hidden="1" x14ac:dyDescent="0.35"/>
    <row r="56" ht="14.45" hidden="1" x14ac:dyDescent="0.35"/>
    <row r="57" ht="14.45" hidden="1" x14ac:dyDescent="0.35"/>
    <row r="58" ht="14.45" hidden="1" x14ac:dyDescent="0.35"/>
    <row r="59" ht="14.45" hidden="1" x14ac:dyDescent="0.35"/>
    <row r="60" ht="14.45" hidden="1" x14ac:dyDescent="0.35"/>
    <row r="61" ht="14.45" hidden="1" x14ac:dyDescent="0.35"/>
    <row r="62" ht="14.45" hidden="1" x14ac:dyDescent="0.35"/>
    <row r="63" ht="14.45" customHeight="1" x14ac:dyDescent="0.25"/>
  </sheetData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cellIs" dxfId="79" priority="2" operator="equal">
      <formula>0</formula>
    </cfRule>
    <cfRule type="containsText" dxfId="78" priority="10" operator="containsText" text="N/A">
      <formula>NOT(ISERROR(SEARCH("N/A",F8)))</formula>
    </cfRule>
    <cfRule type="cellIs" dxfId="77" priority="17" operator="lessThan">
      <formula>13</formula>
    </cfRule>
    <cfRule type="cellIs" dxfId="76" priority="18" operator="between">
      <formula>13</formula>
      <formula>18</formula>
    </cfRule>
    <cfRule type="cellIs" dxfId="75" priority="19" operator="greaterThan">
      <formula>18</formula>
    </cfRule>
    <cfRule type="cellIs" dxfId="74" priority="20" operator="greaterThan">
      <formula>18</formula>
    </cfRule>
  </conditionalFormatting>
  <conditionalFormatting sqref="K8:K25 T8:T25">
    <cfRule type="cellIs" dxfId="73" priority="16" operator="greaterThan">
      <formula>0.5</formula>
    </cfRule>
  </conditionalFormatting>
  <conditionalFormatting sqref="V8:V25 M8:M25">
    <cfRule type="cellIs" dxfId="72" priority="15" operator="greaterThan">
      <formula>0.49</formula>
    </cfRule>
  </conditionalFormatting>
  <conditionalFormatting sqref="O8:O25 X8:X25">
    <cfRule type="cellIs" dxfId="71" priority="14" operator="greaterThan">
      <formula>0.5</formula>
    </cfRule>
  </conditionalFormatting>
  <conditionalFormatting sqref="Z8:AA25">
    <cfRule type="cellIs" dxfId="70" priority="1" operator="equal">
      <formula>0</formula>
    </cfRule>
    <cfRule type="cellIs" dxfId="69" priority="11" operator="lessThan">
      <formula>0.1</formula>
    </cfRule>
    <cfRule type="cellIs" dxfId="68" priority="12" operator="between">
      <formula>0.1</formula>
      <formula>0.19</formula>
    </cfRule>
    <cfRule type="cellIs" dxfId="67" priority="13" operator="greaterThan">
      <formula>0.2</formula>
    </cfRule>
  </conditionalFormatting>
  <conditionalFormatting sqref="J8:J25">
    <cfRule type="expression" dxfId="66" priority="9">
      <formula>($J8/$P8*100)&gt;49.49</formula>
    </cfRule>
  </conditionalFormatting>
  <conditionalFormatting sqref="L8:L25">
    <cfRule type="expression" dxfId="65" priority="8">
      <formula>($L8/$P8*100)&gt;49.49</formula>
    </cfRule>
  </conditionalFormatting>
  <conditionalFormatting sqref="N8:N25">
    <cfRule type="expression" dxfId="64" priority="7">
      <formula>($N8/$P8*100)&gt;49.49</formula>
    </cfRule>
  </conditionalFormatting>
  <conditionalFormatting sqref="S8:S25">
    <cfRule type="expression" dxfId="63" priority="6">
      <formula>($S8/$Y8*100)&gt;49.49</formula>
    </cfRule>
  </conditionalFormatting>
  <conditionalFormatting sqref="U8:U25">
    <cfRule type="expression" dxfId="62" priority="5">
      <formula>($U8/$Y8*100)&gt;49.49</formula>
    </cfRule>
  </conditionalFormatting>
  <conditionalFormatting sqref="W8:W25">
    <cfRule type="expression" dxfId="61" priority="4">
      <formula>($W8/$Y8*100)&gt;49.49</formula>
    </cfRule>
  </conditionalFormatting>
  <conditionalFormatting sqref="L9">
    <cfRule type="expression" dxfId="60" priority="3">
      <formula>"$M$9=&gt;.499"</formula>
    </cfRule>
  </conditionalFormatting>
  <hyperlinks>
    <hyperlink ref="C28:E30" location="Sheet1!A1" display="For more information on rag ratings please click here"/>
    <hyperlink ref="B3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13</vt:i4>
      </vt:variant>
    </vt:vector>
  </HeadingPairs>
  <TitlesOfParts>
    <vt:vector size="36" baseType="lpstr">
      <vt:lpstr>Front Page</vt:lpstr>
      <vt:lpstr>RAG Ratings</vt:lpstr>
      <vt:lpstr>Q1 ADULTS</vt:lpstr>
      <vt:lpstr>Q1 PAEDS</vt:lpstr>
      <vt:lpstr>Q1 Graphs</vt:lpstr>
      <vt:lpstr>Q2 ADULTS</vt:lpstr>
      <vt:lpstr>Q2 PAEDS</vt:lpstr>
      <vt:lpstr>Q2 Graphs</vt:lpstr>
      <vt:lpstr>Q3 ADULTS</vt:lpstr>
      <vt:lpstr>Q3 PAEDS</vt:lpstr>
      <vt:lpstr>Q3 Graphs</vt:lpstr>
      <vt:lpstr>Q4 PAEDS</vt:lpstr>
      <vt:lpstr>Q4 ADULTS</vt:lpstr>
      <vt:lpstr>Q4 Graphs</vt:lpstr>
      <vt:lpstr>Y2D Adult OP</vt:lpstr>
      <vt:lpstr>Y2D Paeds OP</vt:lpstr>
      <vt:lpstr>Data</vt:lpstr>
      <vt:lpstr>Graph data Q1</vt:lpstr>
      <vt:lpstr>Graph data Q2</vt:lpstr>
      <vt:lpstr>Graph data Q3</vt:lpstr>
      <vt:lpstr>Graph data Q4</vt:lpstr>
      <vt:lpstr>Graph data Y2D</vt:lpstr>
      <vt:lpstr>Control</vt:lpstr>
      <vt:lpstr>Q1_Adult</vt:lpstr>
      <vt:lpstr>Q1_Paeds</vt:lpstr>
      <vt:lpstr>Q2_Adult</vt:lpstr>
      <vt:lpstr>Q2_Paeds</vt:lpstr>
      <vt:lpstr>Q3_Adults</vt:lpstr>
      <vt:lpstr>Q3_Paeds</vt:lpstr>
      <vt:lpstr>Q4_Adults</vt:lpstr>
      <vt:lpstr>Q4_Paeds</vt:lpstr>
      <vt:lpstr>Table1</vt:lpstr>
      <vt:lpstr>Table2</vt:lpstr>
      <vt:lpstr>Table3</vt:lpstr>
      <vt:lpstr>Table4</vt:lpstr>
      <vt:lpstr>Table5</vt:lpstr>
    </vt:vector>
  </TitlesOfParts>
  <Company>University Hospitals Bristol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French, Georgina</dc:creator>
  <cp:lastModifiedBy>Mills, John</cp:lastModifiedBy>
  <dcterms:created xsi:type="dcterms:W3CDTF">2020-01-30T12:11:21Z</dcterms:created>
  <dcterms:modified xsi:type="dcterms:W3CDTF">2021-09-21T15:31:59Z</dcterms:modified>
</cp:coreProperties>
</file>